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8227E75F-10A5-4920-A699-915FD03B8535}" xr6:coauthVersionLast="47" xr6:coauthVersionMax="47" xr10:uidLastSave="{00000000-0000-0000-0000-000000000000}"/>
  <bookViews>
    <workbookView xWindow="-110" yWindow="-110" windowWidth="22780" windowHeight="14540" xr2:uid="{00000000-000D-0000-FFFF-FFFF00000000}"/>
  </bookViews>
  <sheets>
    <sheet name="計画・実績表" sheetId="8" r:id="rId1"/>
    <sheet name="計画・実績表（記入例）" sheetId="6" r:id="rId2"/>
    <sheet name="完全週休２日" sheetId="9" r:id="rId3"/>
    <sheet name="完全週休２日（記入例）" sheetId="10" r:id="rId4"/>
  </sheets>
  <definedNames>
    <definedName name="_xlnm.Print_Area" localSheetId="2">完全週休２日!$A$1:$M$47</definedName>
    <definedName name="_xlnm.Print_Area" localSheetId="3">'完全週休２日（記入例）'!$A$1:$M$47</definedName>
    <definedName name="_xlnm.Print_Area" localSheetId="0">計画・実績表!$A$1:$AK$64</definedName>
    <definedName name="_xlnm.Print_Area" localSheetId="1">'計画・実績表（記入例）'!$A$1:$AK$64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4" i="10" l="1"/>
  <c r="I44" i="10"/>
  <c r="K42" i="10"/>
  <c r="G42" i="10" s="1"/>
  <c r="K41" i="10"/>
  <c r="K40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A25" i="10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F42" i="10" s="1"/>
  <c r="L42" i="10" s="1"/>
  <c r="K24" i="10"/>
  <c r="L24" i="10" s="1"/>
  <c r="F24" i="10"/>
  <c r="H24" i="10" s="1"/>
  <c r="D24" i="10"/>
  <c r="D25" i="10" s="1"/>
  <c r="A24" i="10"/>
  <c r="L23" i="10"/>
  <c r="K23" i="10"/>
  <c r="K44" i="10" s="1"/>
  <c r="G23" i="10"/>
  <c r="J44" i="9"/>
  <c r="I44" i="9"/>
  <c r="K42" i="9"/>
  <c r="K41" i="9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D24" i="9"/>
  <c r="F24" i="9" s="1"/>
  <c r="A24" i="9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F42" i="9" s="1"/>
  <c r="K23" i="9"/>
  <c r="K44" i="9" s="1"/>
  <c r="G23" i="9"/>
  <c r="G24" i="10" l="1"/>
  <c r="L25" i="10"/>
  <c r="F25" i="10"/>
  <c r="H25" i="10" s="1"/>
  <c r="G25" i="10" s="1"/>
  <c r="D26" i="10"/>
  <c r="H24" i="9"/>
  <c r="L24" i="9"/>
  <c r="L42" i="9"/>
  <c r="L23" i="9"/>
  <c r="D25" i="9"/>
  <c r="G42" i="9"/>
  <c r="F26" i="10" l="1"/>
  <c r="D27" i="10"/>
  <c r="G24" i="9"/>
  <c r="F25" i="9"/>
  <c r="D26" i="9"/>
  <c r="H26" i="10" l="1"/>
  <c r="L26" i="10"/>
  <c r="F27" i="10"/>
  <c r="D28" i="10"/>
  <c r="H25" i="9"/>
  <c r="L25" i="9"/>
  <c r="F26" i="9"/>
  <c r="D27" i="9"/>
  <c r="D29" i="10" l="1"/>
  <c r="F28" i="10"/>
  <c r="H27" i="10"/>
  <c r="G27" i="10" s="1"/>
  <c r="L27" i="10"/>
  <c r="G26" i="10"/>
  <c r="D28" i="9"/>
  <c r="F27" i="9"/>
  <c r="H26" i="9"/>
  <c r="G26" i="9" s="1"/>
  <c r="L26" i="9"/>
  <c r="G25" i="9"/>
  <c r="H28" i="10" l="1"/>
  <c r="G28" i="10" s="1"/>
  <c r="L28" i="10"/>
  <c r="F29" i="10"/>
  <c r="D30" i="10"/>
  <c r="L27" i="9"/>
  <c r="H27" i="9"/>
  <c r="D29" i="9"/>
  <c r="F28" i="9"/>
  <c r="F30" i="10" l="1"/>
  <c r="D31" i="10"/>
  <c r="L29" i="10"/>
  <c r="H29" i="10"/>
  <c r="D30" i="9"/>
  <c r="F29" i="9"/>
  <c r="G27" i="9"/>
  <c r="H28" i="9"/>
  <c r="G28" i="9" s="1"/>
  <c r="L28" i="9"/>
  <c r="G29" i="10" l="1"/>
  <c r="D32" i="10"/>
  <c r="F31" i="10"/>
  <c r="H30" i="10"/>
  <c r="G30" i="10" s="1"/>
  <c r="L30" i="10"/>
  <c r="L29" i="9"/>
  <c r="H29" i="9"/>
  <c r="F30" i="9"/>
  <c r="D31" i="9"/>
  <c r="L31" i="10" l="1"/>
  <c r="H31" i="10"/>
  <c r="G31" i="10" s="1"/>
  <c r="F32" i="10"/>
  <c r="D33" i="10"/>
  <c r="F31" i="9"/>
  <c r="D32" i="9"/>
  <c r="H30" i="9"/>
  <c r="G30" i="9" s="1"/>
  <c r="L30" i="9"/>
  <c r="G29" i="9"/>
  <c r="F33" i="10" l="1"/>
  <c r="D34" i="10"/>
  <c r="H32" i="10"/>
  <c r="G32" i="10" s="1"/>
  <c r="L32" i="10"/>
  <c r="F32" i="9"/>
  <c r="D33" i="9"/>
  <c r="H31" i="9"/>
  <c r="L31" i="9"/>
  <c r="F34" i="10" l="1"/>
  <c r="D35" i="10"/>
  <c r="H33" i="10"/>
  <c r="G33" i="10" s="1"/>
  <c r="L33" i="10"/>
  <c r="F33" i="9"/>
  <c r="D34" i="9"/>
  <c r="H32" i="9"/>
  <c r="G32" i="9" s="1"/>
  <c r="L32" i="9"/>
  <c r="G31" i="9"/>
  <c r="F35" i="10" l="1"/>
  <c r="D36" i="10"/>
  <c r="H34" i="10"/>
  <c r="G34" i="10" s="1"/>
  <c r="L34" i="10"/>
  <c r="F34" i="9"/>
  <c r="D35" i="9"/>
  <c r="H33" i="9"/>
  <c r="G33" i="9" s="1"/>
  <c r="L33" i="9"/>
  <c r="D37" i="10" l="1"/>
  <c r="F36" i="10"/>
  <c r="H35" i="10"/>
  <c r="G35" i="10" s="1"/>
  <c r="L35" i="10"/>
  <c r="D36" i="9"/>
  <c r="F35" i="9"/>
  <c r="L34" i="9"/>
  <c r="H34" i="9"/>
  <c r="G34" i="9" s="1"/>
  <c r="H36" i="10" l="1"/>
  <c r="G36" i="10" s="1"/>
  <c r="L36" i="10"/>
  <c r="F37" i="10"/>
  <c r="D38" i="10"/>
  <c r="H35" i="9"/>
  <c r="G35" i="9" s="1"/>
  <c r="L35" i="9"/>
  <c r="D37" i="9"/>
  <c r="F36" i="9"/>
  <c r="F38" i="10" l="1"/>
  <c r="D39" i="10"/>
  <c r="L37" i="10"/>
  <c r="H37" i="10"/>
  <c r="G37" i="10" s="1"/>
  <c r="H36" i="9"/>
  <c r="G36" i="9" s="1"/>
  <c r="L36" i="9"/>
  <c r="D38" i="9"/>
  <c r="F37" i="9"/>
  <c r="D40" i="10" l="1"/>
  <c r="F39" i="10"/>
  <c r="H38" i="10"/>
  <c r="G38" i="10" s="1"/>
  <c r="L38" i="10"/>
  <c r="L37" i="9"/>
  <c r="H37" i="9"/>
  <c r="G37" i="9" s="1"/>
  <c r="F38" i="9"/>
  <c r="D39" i="9"/>
  <c r="L39" i="10" l="1"/>
  <c r="H39" i="10"/>
  <c r="G39" i="10" s="1"/>
  <c r="D41" i="10"/>
  <c r="F41" i="10" s="1"/>
  <c r="F40" i="10"/>
  <c r="F39" i="9"/>
  <c r="D40" i="9"/>
  <c r="H38" i="9"/>
  <c r="G38" i="9" s="1"/>
  <c r="L38" i="9"/>
  <c r="H40" i="10" l="1"/>
  <c r="G40" i="10" s="1"/>
  <c r="L40" i="10"/>
  <c r="H41" i="10"/>
  <c r="L41" i="10"/>
  <c r="F44" i="10"/>
  <c r="L44" i="10" s="1"/>
  <c r="H39" i="9"/>
  <c r="G39" i="9" s="1"/>
  <c r="L39" i="9"/>
  <c r="F40" i="9"/>
  <c r="D41" i="9"/>
  <c r="F41" i="9" s="1"/>
  <c r="G41" i="10" l="1"/>
  <c r="G44" i="10" s="1" a="1"/>
  <c r="G44" i="10" s="1"/>
  <c r="G46" i="10" s="1"/>
  <c r="H44" i="10"/>
  <c r="H41" i="9"/>
  <c r="L41" i="9"/>
  <c r="F44" i="9"/>
  <c r="L44" i="9" s="1"/>
  <c r="H40" i="9"/>
  <c r="G40" i="9" s="1"/>
  <c r="L40" i="9"/>
  <c r="G41" i="9" l="1"/>
  <c r="G44" i="9" s="1" a="1"/>
  <c r="G44" i="9" s="1"/>
  <c r="G46" i="9" s="1"/>
  <c r="H44" i="9"/>
  <c r="AI56" i="8" l="1"/>
  <c r="AH56" i="8"/>
  <c r="AI55" i="8"/>
  <c r="AH55" i="8"/>
  <c r="AI49" i="8"/>
  <c r="AH49" i="8"/>
  <c r="AI48" i="8"/>
  <c r="AH48" i="8"/>
  <c r="AI42" i="8"/>
  <c r="AH42" i="8"/>
  <c r="AI41" i="8"/>
  <c r="AH41" i="8"/>
  <c r="AI35" i="8"/>
  <c r="AH35" i="8"/>
  <c r="AI34" i="8"/>
  <c r="AH34" i="8"/>
  <c r="AI28" i="8"/>
  <c r="AH28" i="8"/>
  <c r="AI27" i="8"/>
  <c r="AH27" i="8"/>
  <c r="AI21" i="8"/>
  <c r="AH21" i="8"/>
  <c r="AI20" i="8"/>
  <c r="AH20" i="8"/>
  <c r="AI56" i="6"/>
  <c r="AH56" i="6"/>
  <c r="AI55" i="6"/>
  <c r="AH55" i="6"/>
  <c r="AI49" i="6"/>
  <c r="AH49" i="6"/>
  <c r="AI48" i="6"/>
  <c r="AH48" i="6"/>
  <c r="AI42" i="6"/>
  <c r="AH42" i="6"/>
  <c r="AI41" i="6"/>
  <c r="AH41" i="6"/>
  <c r="AI35" i="6"/>
  <c r="AH35" i="6"/>
  <c r="AI34" i="6"/>
  <c r="AH34" i="6"/>
  <c r="AI28" i="6"/>
  <c r="AH28" i="6"/>
  <c r="AI27" i="6"/>
  <c r="AH27" i="6"/>
  <c r="AI20" i="6"/>
  <c r="AH20" i="6"/>
  <c r="AH21" i="6"/>
  <c r="A22" i="6"/>
  <c r="AI21" i="6"/>
  <c r="L58" i="6" l="1"/>
  <c r="L59" i="6"/>
  <c r="AC58" i="8"/>
  <c r="AC60" i="8" s="1"/>
  <c r="L58" i="8"/>
  <c r="AC59" i="8"/>
  <c r="L59" i="8"/>
  <c r="L60" i="8" s="1"/>
  <c r="AC58" i="6"/>
  <c r="AC59" i="6"/>
  <c r="A29" i="6"/>
  <c r="L60" i="6" l="1"/>
  <c r="AC60" i="6"/>
  <c r="A36" i="6"/>
  <c r="A43" i="6" l="1"/>
  <c r="A50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<sst xmlns="http://schemas.openxmlformats.org/spreadsheetml/2006/main" count="755" uniqueCount="94">
  <si>
    <t>工事名：</t>
    <rPh sb="0" eb="3">
      <t>コウジメイ</t>
    </rPh>
    <phoneticPr fontId="3"/>
  </si>
  <si>
    <t>工期：</t>
    <rPh sb="0" eb="2">
      <t>コウキ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</si>
  <si>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</si>
  <si>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</si>
  <si>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</si>
  <si>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～</t>
    <phoneticPr fontId="3"/>
  </si>
  <si>
    <t>凡例：●閉所日　〇稼働日　／対象期間外</t>
    <rPh sb="0" eb="2">
      <t>ハンレイ</t>
    </rPh>
    <rPh sb="4" eb="7">
      <t>ヘイショビ</t>
    </rPh>
    <rPh sb="9" eb="12">
      <t>カドウビ</t>
    </rPh>
    <rPh sb="14" eb="19">
      <t>タイショウキカンガイ</t>
    </rPh>
    <phoneticPr fontId="3"/>
  </si>
  <si>
    <t>日</t>
    <rPh sb="0" eb="1">
      <t>ニチ</t>
    </rPh>
    <phoneticPr fontId="3"/>
  </si>
  <si>
    <t>曜日</t>
    <rPh sb="0" eb="2">
      <t>ヨウビ</t>
    </rPh>
    <phoneticPr fontId="3"/>
  </si>
  <si>
    <t>行事等</t>
    <rPh sb="0" eb="3">
      <t>ギョウジトウ</t>
    </rPh>
    <phoneticPr fontId="3"/>
  </si>
  <si>
    <t>計画・変更</t>
    <rPh sb="0" eb="2">
      <t>ケイカク</t>
    </rPh>
    <rPh sb="3" eb="5">
      <t>ヘンコウ</t>
    </rPh>
    <phoneticPr fontId="3"/>
  </si>
  <si>
    <t>月集計</t>
    <rPh sb="0" eb="3">
      <t>ツキシュウケイ</t>
    </rPh>
    <phoneticPr fontId="3"/>
  </si>
  <si>
    <t>閉所日数</t>
    <rPh sb="0" eb="4">
      <t>ヘイショニッスウ</t>
    </rPh>
    <phoneticPr fontId="3"/>
  </si>
  <si>
    <t>対象日数</t>
    <rPh sb="0" eb="4">
      <t>タイショウニッスウ</t>
    </rPh>
    <phoneticPr fontId="3"/>
  </si>
  <si>
    <t>年度</t>
    <rPh sb="0" eb="2">
      <t>ネンド</t>
    </rPh>
    <phoneticPr fontId="3"/>
  </si>
  <si>
    <t>年　　月　　日</t>
    <rPh sb="0" eb="1">
      <t>トシ</t>
    </rPh>
    <rPh sb="3" eb="4">
      <t>ツキ</t>
    </rPh>
    <rPh sb="6" eb="7">
      <t>ヒ</t>
    </rPh>
    <phoneticPr fontId="3"/>
  </si>
  <si>
    <t>住所</t>
    <rPh sb="0" eb="2">
      <t>ジュウショ</t>
    </rPh>
    <phoneticPr fontId="3"/>
  </si>
  <si>
    <t>商号又は名称</t>
    <rPh sb="0" eb="2">
      <t>ショウゴウ</t>
    </rPh>
    <rPh sb="2" eb="3">
      <t>マタ</t>
    </rPh>
    <rPh sb="4" eb="6">
      <t>メイショウ</t>
    </rPh>
    <phoneticPr fontId="3"/>
  </si>
  <si>
    <t>代表者名</t>
    <rPh sb="0" eb="3">
      <t>ダイヒョウシャ</t>
    </rPh>
    <rPh sb="3" eb="4">
      <t>メイ</t>
    </rPh>
    <phoneticPr fontId="3"/>
  </si>
  <si>
    <t>受注者</t>
    <rPh sb="0" eb="3">
      <t>ジュチュウシャ</t>
    </rPh>
    <phoneticPr fontId="3"/>
  </si>
  <si>
    <t>㊞</t>
    <phoneticPr fontId="3"/>
  </si>
  <si>
    <t>現場閉所日数</t>
    <rPh sb="0" eb="6">
      <t>ゲンバヘイショニッスウ</t>
    </rPh>
    <phoneticPr fontId="3"/>
  </si>
  <si>
    <t>対象期間日数</t>
    <rPh sb="0" eb="6">
      <t>タイショウキカンニッスウ</t>
    </rPh>
    <phoneticPr fontId="3"/>
  </si>
  <si>
    <t>現場閉所率</t>
    <rPh sb="0" eb="5">
      <t>ゲンバヘイショリツ</t>
    </rPh>
    <phoneticPr fontId="3"/>
  </si>
  <si>
    <t>%</t>
    <phoneticPr fontId="3"/>
  </si>
  <si>
    <t>現場閉所率=(現場閉所日数/対象期間日数)×100　※小数第2位切捨て</t>
    <rPh sb="0" eb="5">
      <t>ゲンバヘイショリツ</t>
    </rPh>
    <rPh sb="7" eb="13">
      <t>ゲンバヘイショニッスウ</t>
    </rPh>
    <rPh sb="14" eb="20">
      <t>タイショウキカンニッスウ</t>
    </rPh>
    <rPh sb="27" eb="30">
      <t>ショウスウダイ</t>
    </rPh>
    <rPh sb="31" eb="32">
      <t>イ</t>
    </rPh>
    <rPh sb="32" eb="34">
      <t>キリス</t>
    </rPh>
    <phoneticPr fontId="3"/>
  </si>
  <si>
    <t>週休2日補正</t>
    <rPh sb="0" eb="4">
      <t>シュウキュウフツカ</t>
    </rPh>
    <rPh sb="4" eb="6">
      <t>ホセイ</t>
    </rPh>
    <phoneticPr fontId="3"/>
  </si>
  <si>
    <t>スポーツの日</t>
    <rPh sb="5" eb="6">
      <t>ヒ</t>
    </rPh>
    <phoneticPr fontId="3"/>
  </si>
  <si>
    <t>〇</t>
  </si>
  <si>
    <t>●</t>
  </si>
  <si>
    <t>／</t>
  </si>
  <si>
    <t>文化の日</t>
    <rPh sb="0" eb="2">
      <t>ブンカ</t>
    </rPh>
    <rPh sb="3" eb="4">
      <t>ヒ</t>
    </rPh>
    <phoneticPr fontId="3"/>
  </si>
  <si>
    <t>振替休日</t>
    <rPh sb="0" eb="2">
      <t>フリカエ</t>
    </rPh>
    <rPh sb="2" eb="4">
      <t>キュウジツ</t>
    </rPh>
    <phoneticPr fontId="3"/>
  </si>
  <si>
    <t>勤労感謝の日</t>
    <rPh sb="0" eb="4">
      <t>キンロウカンシャ</t>
    </rPh>
    <rPh sb="5" eb="6">
      <t>ヒ</t>
    </rPh>
    <phoneticPr fontId="3"/>
  </si>
  <si>
    <t>年末年始休暇</t>
    <rPh sb="0" eb="6">
      <t>ネンマツネンシキュウカ</t>
    </rPh>
    <phoneticPr fontId="3"/>
  </si>
  <si>
    <t>成人の日</t>
    <rPh sb="0" eb="2">
      <t>セイジン</t>
    </rPh>
    <rPh sb="3" eb="4">
      <t>ヒ</t>
    </rPh>
    <phoneticPr fontId="3"/>
  </si>
  <si>
    <t>天皇誕生日</t>
    <rPh sb="0" eb="5">
      <t>テンノウタンジョウビ</t>
    </rPh>
    <phoneticPr fontId="3"/>
  </si>
  <si>
    <t>建国記念の日</t>
    <rPh sb="0" eb="4">
      <t>ケンコクキネン</t>
    </rPh>
    <rPh sb="5" eb="6">
      <t>ヒ</t>
    </rPh>
    <phoneticPr fontId="3"/>
  </si>
  <si>
    <t>春分の日</t>
    <rPh sb="0" eb="2">
      <t>シュンブン</t>
    </rPh>
    <rPh sb="3" eb="4">
      <t>ヒ</t>
    </rPh>
    <phoneticPr fontId="3"/>
  </si>
  <si>
    <t>実績</t>
    <rPh sb="0" eb="2">
      <t>ジッセキ</t>
    </rPh>
    <phoneticPr fontId="3"/>
  </si>
  <si>
    <t>計画</t>
    <rPh sb="0" eb="2">
      <t>ケイカク</t>
    </rPh>
    <phoneticPr fontId="3"/>
  </si>
  <si>
    <t>月</t>
    <rPh sb="0" eb="1">
      <t>ガツ</t>
    </rPh>
    <phoneticPr fontId="3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</si>
  <si>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3"/>
  </si>
  <si>
    <t>月単位の合否</t>
    <rPh sb="0" eb="3">
      <t>ツキタンイ</t>
    </rPh>
    <rPh sb="4" eb="6">
      <t>ゴウヒ</t>
    </rPh>
    <phoneticPr fontId="3"/>
  </si>
  <si>
    <t>〇</t>
    <phoneticPr fontId="3"/>
  </si>
  <si>
    <t>令和7年度　△△事業　△△工事</t>
    <rPh sb="0" eb="2">
      <t>レイワ</t>
    </rPh>
    <rPh sb="3" eb="5">
      <t>ネンド</t>
    </rPh>
    <rPh sb="8" eb="10">
      <t>ジギョウ</t>
    </rPh>
    <rPh sb="13" eb="15">
      <t>コウジ</t>
    </rPh>
    <phoneticPr fontId="3"/>
  </si>
  <si>
    <t>現場着手日</t>
    <rPh sb="0" eb="2">
      <t>ゲンバ</t>
    </rPh>
    <phoneticPr fontId="3"/>
  </si>
  <si>
    <t>天候不良</t>
    <rPh sb="0" eb="2">
      <t>テンコウ</t>
    </rPh>
    <rPh sb="2" eb="4">
      <t>フリョウ</t>
    </rPh>
    <phoneticPr fontId="3"/>
  </si>
  <si>
    <t>現場閉所計画・実績表</t>
    <rPh sb="0" eb="6">
      <t>ゲンバヘイショケイカク</t>
    </rPh>
    <rPh sb="7" eb="10">
      <t>ジッセキヒョウ</t>
    </rPh>
    <phoneticPr fontId="3"/>
  </si>
  <si>
    <t>補正無</t>
    <phoneticPr fontId="3"/>
  </si>
  <si>
    <t>通期の週休２日</t>
    <phoneticPr fontId="3"/>
  </si>
  <si>
    <t>月単位の週休２日</t>
    <phoneticPr fontId="3"/>
  </si>
  <si>
    <t>完全週休２日（土日）</t>
    <rPh sb="0" eb="4">
      <t>カンゼンシュウキュウ</t>
    </rPh>
    <rPh sb="5" eb="6">
      <t>ニチ</t>
    </rPh>
    <rPh sb="7" eb="9">
      <t>ドニチ</t>
    </rPh>
    <phoneticPr fontId="3"/>
  </si>
  <si>
    <t>別記様式（第６条関係）</t>
    <rPh sb="0" eb="2">
      <t>ベッキ</t>
    </rPh>
    <rPh sb="2" eb="4">
      <t>ヨウシキ</t>
    </rPh>
    <rPh sb="5" eb="6">
      <t>ダイ</t>
    </rPh>
    <rPh sb="7" eb="8">
      <t>ジョウ</t>
    </rPh>
    <rPh sb="8" eb="10">
      <t>カンケイ</t>
    </rPh>
    <phoneticPr fontId="3"/>
  </si>
  <si>
    <t>※完全週休２日（土日）の場合に併せて提出すること</t>
    <rPh sb="12" eb="14">
      <t>バアイ</t>
    </rPh>
    <rPh sb="15" eb="16">
      <t>アワ</t>
    </rPh>
    <rPh sb="18" eb="20">
      <t>テイシュツ</t>
    </rPh>
    <phoneticPr fontId="10"/>
  </si>
  <si>
    <t>年　　月　　日</t>
    <phoneticPr fontId="10"/>
  </si>
  <si>
    <t>住　　所</t>
    <phoneticPr fontId="10"/>
  </si>
  <si>
    <t>受注者</t>
    <phoneticPr fontId="10"/>
  </si>
  <si>
    <t>商号又は名称</t>
    <phoneticPr fontId="10"/>
  </si>
  <si>
    <t>代表者名</t>
    <phoneticPr fontId="10"/>
  </si>
  <si>
    <t>工事名：</t>
    <phoneticPr fontId="10"/>
  </si>
  <si>
    <t>工　期：</t>
    <phoneticPr fontId="10"/>
  </si>
  <si>
    <t>年　　　　月　　　　日</t>
    <rPh sb="0" eb="1">
      <t>ネン</t>
    </rPh>
    <rPh sb="5" eb="6">
      <t>ガツ</t>
    </rPh>
    <rPh sb="10" eb="11">
      <t>ニチ</t>
    </rPh>
    <phoneticPr fontId="10"/>
  </si>
  <si>
    <t>～</t>
    <phoneticPr fontId="10"/>
  </si>
  <si>
    <t>年　　　月　　　日</t>
    <rPh sb="0" eb="1">
      <t>ネン</t>
    </rPh>
    <rPh sb="4" eb="5">
      <t>ガツ</t>
    </rPh>
    <rPh sb="8" eb="9">
      <t>ヒ</t>
    </rPh>
    <phoneticPr fontId="10"/>
  </si>
  <si>
    <t>表については、</t>
    <rPh sb="0" eb="1">
      <t>ヒョウ</t>
    </rPh>
    <phoneticPr fontId="10"/>
  </si>
  <si>
    <t>週単位</t>
    <rPh sb="0" eb="1">
      <t>シュウ</t>
    </rPh>
    <rPh sb="1" eb="3">
      <t>タンイ</t>
    </rPh>
    <phoneticPr fontId="10"/>
  </si>
  <si>
    <t>[１]</t>
    <phoneticPr fontId="10"/>
  </si>
  <si>
    <t>[２]</t>
  </si>
  <si>
    <t>[３]</t>
  </si>
  <si>
    <t>[４]</t>
  </si>
  <si>
    <t>[５]</t>
  </si>
  <si>
    <t>[６]</t>
  </si>
  <si>
    <t>[７]</t>
  </si>
  <si>
    <t>黄色セルのみ入力すること</t>
    <rPh sb="0" eb="2">
      <t>キイロ</t>
    </rPh>
    <rPh sb="6" eb="8">
      <t>ニュウリョク</t>
    </rPh>
    <phoneticPr fontId="10"/>
  </si>
  <si>
    <t>対象日数</t>
    <rPh sb="0" eb="2">
      <t>タイショウ</t>
    </rPh>
    <rPh sb="2" eb="4">
      <t>ニッスウ</t>
    </rPh>
    <phoneticPr fontId="10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</si>
  <si>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0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</si>
  <si>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0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</si>
  <si>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0"/>
  </si>
  <si>
    <t>天候不良等
による
現場閉所
日数</t>
    <rPh sb="0" eb="2">
      <t>テンコウ</t>
    </rPh>
    <rPh sb="2" eb="4">
      <t>フリョウ</t>
    </rPh>
    <rPh sb="4" eb="5">
      <t>ナド</t>
    </rPh>
    <rPh sb="10" eb="12">
      <t>ゲンバ</t>
    </rPh>
    <rPh sb="12" eb="14">
      <t>ヘイショ</t>
    </rPh>
    <rPh sb="15" eb="17">
      <t>ニッスウ</t>
    </rPh>
    <phoneticPr fontId="10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</si>
  <si>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0"/>
  </si>
  <si>
    <t>現場
閉所率</t>
    <rPh sb="0" eb="2">
      <t>ゲンバ</t>
    </rPh>
    <rPh sb="3" eb="5">
      <t>ヘイショ</t>
    </rPh>
    <rPh sb="5" eb="6">
      <t>リツ</t>
    </rPh>
    <phoneticPr fontId="10"/>
  </si>
  <si>
    <t>↓現場着手日（準備期間を除く）</t>
    <rPh sb="1" eb="3">
      <t>ゲンバ</t>
    </rPh>
    <rPh sb="3" eb="6">
      <t>チャクシュビ</t>
    </rPh>
    <rPh sb="7" eb="11">
      <t>ジュンビキカン</t>
    </rPh>
    <rPh sb="12" eb="13">
      <t>ノゾ</t>
    </rPh>
    <phoneticPr fontId="10"/>
  </si>
  <si>
    <t>土</t>
    <rPh sb="0" eb="1">
      <t>ド</t>
    </rPh>
    <phoneticPr fontId="10"/>
  </si>
  <si>
    <t>日</t>
    <rPh sb="0" eb="1">
      <t>ニチ</t>
    </rPh>
    <phoneticPr fontId="10"/>
  </si>
  <si>
    <t>計</t>
    <rPh sb="0" eb="1">
      <t>ケイ</t>
    </rPh>
    <phoneticPr fontId="10"/>
  </si>
  <si>
    <t>週休2日補正</t>
    <phoneticPr fontId="10"/>
  </si>
  <si>
    <t>完全週休２日（土日）</t>
    <rPh sb="0" eb="2">
      <t>カンゼン</t>
    </rPh>
    <rPh sb="7" eb="9">
      <t>ドニチ</t>
    </rPh>
    <phoneticPr fontId="10"/>
  </si>
  <si>
    <t>※行を追加・削除する場合、23～41行をコピー挿入もしくは削除する。</t>
    <rPh sb="23" eb="25">
      <t>ソウニュウ</t>
    </rPh>
    <phoneticPr fontId="10"/>
  </si>
  <si>
    <t>入力セル</t>
    <rPh sb="0" eb="2">
      <t>ニュウリョク</t>
    </rPh>
    <phoneticPr fontId="10"/>
  </si>
  <si>
    <t>月</t>
    <rPh sb="0" eb="1">
      <t>ゲツ</t>
    </rPh>
    <phoneticPr fontId="10"/>
  </si>
  <si>
    <t>火</t>
    <rPh sb="0" eb="1">
      <t>カ</t>
    </rPh>
    <phoneticPr fontId="10"/>
  </si>
  <si>
    <t>↑工事完了日（後片付け期間を除く）</t>
    <rPh sb="1" eb="3">
      <t>コウジ</t>
    </rPh>
    <rPh sb="3" eb="5">
      <t>カンリョウ</t>
    </rPh>
    <rPh sb="5" eb="6">
      <t>ビ</t>
    </rPh>
    <rPh sb="7" eb="10">
      <t>アトカタヅ</t>
    </rPh>
    <rPh sb="11" eb="13">
      <t>キカン</t>
    </rPh>
    <rPh sb="14" eb="15">
      <t>ノゾ</t>
    </rPh>
    <phoneticPr fontId="10"/>
  </si>
  <si>
    <t>工事完了日</t>
    <rPh sb="0" eb="2">
      <t>コウジ</t>
    </rPh>
    <rPh sb="2" eb="4">
      <t>カンリョウ</t>
    </rPh>
    <rPh sb="4" eb="5">
      <t>ヒ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</si>
</sst>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aaa"/>
    <numFmt numFmtId="177" formatCode="##&quot;月&quot;"/>
    <numFmt numFmtId="178" formatCode="d"/>
    <numFmt numFmtId="179" formatCode="0.0"/>
    <numFmt numFmtId="180" formatCode="0.0%"/>
  </numFmts>
  <fonts count="13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4"/>
      <color theme="1"/>
      <name val="Yu Gothic"/>
      <family val="2"/>
      <scheme val="minor"/>
    </font>
    <font>
      <sz val="9"/>
      <color theme="1"/>
      <name val="Yu Gothic"/>
      <family val="2"/>
      <scheme val="minor"/>
    </font>
    <font>
      <sz val="8"/>
      <color theme="1"/>
      <name val="Yu Gothic"/>
      <family val="2"/>
      <scheme val="minor"/>
    </font>
    <font>
      <sz val="8"/>
      <color theme="1"/>
      <name val="Yu Gothic"/>
      <family val="3"/>
      <charset val="128"/>
      <scheme val="minor"/>
    </font>
    <font>
      <sz val="6"/>
      <color theme="1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4"/>
      <color theme="1"/>
      <name val="ＭＳ 明朝"/>
      <family val="1"/>
      <charset val="128"/>
    </font>
    <font>
      <sz val="9"/>
      <color theme="1"/>
      <name val="Yu Gothic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143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vertical="center"/>
    </xf>
    <xf numFmtId="0" fontId="0" fillId="0" borderId="6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10" xfId="0" applyBorder="1" applyAlignment="1">
      <alignment vertical="center"/>
    </xf>
    <xf numFmtId="0" fontId="0" fillId="0" borderId="0" xfId="0" applyAlignment="1">
      <alignment horizontal="distributed" vertical="center"/>
    </xf>
    <xf numFmtId="0" fontId="0" fillId="0" borderId="0" xfId="0" applyAlignment="1">
      <alignment horizontal="center" vertical="center"/>
    </xf>
    <xf numFmtId="178" fontId="4" fillId="0" borderId="13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178" fontId="4" fillId="2" borderId="13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78" fontId="4" fillId="0" borderId="26" xfId="0" applyNumberFormat="1" applyFont="1" applyBorder="1" applyAlignment="1">
      <alignment horizontal="center" vertical="center"/>
    </xf>
    <xf numFmtId="176" fontId="4" fillId="0" borderId="27" xfId="0" applyNumberFormat="1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4" fillId="3" borderId="13" xfId="0" applyNumberFormat="1" applyFont="1" applyFill="1" applyBorder="1" applyAlignment="1">
      <alignment horizontal="center" vertical="center"/>
    </xf>
    <xf numFmtId="178" fontId="4" fillId="3" borderId="26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176" fontId="4" fillId="3" borderId="27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0" xfId="1">
      <alignment vertical="center"/>
    </xf>
    <xf numFmtId="0" fontId="2" fillId="0" borderId="0" xfId="1" applyAlignment="1">
      <alignment horizontal="right" vertical="center"/>
    </xf>
    <xf numFmtId="0" fontId="5" fillId="0" borderId="0" xfId="1" applyFont="1">
      <alignment vertical="center"/>
    </xf>
    <xf numFmtId="0" fontId="2" fillId="0" borderId="0" xfId="1" applyAlignment="1">
      <alignment horizontal="left" vertical="center"/>
    </xf>
    <xf numFmtId="0" fontId="2" fillId="0" borderId="0" xfId="1" applyAlignment="1">
      <alignment horizontal="center" vertical="center"/>
    </xf>
    <xf numFmtId="0" fontId="2" fillId="0" borderId="0" xfId="1" applyAlignment="1">
      <alignment vertical="center" shrinkToFit="1"/>
    </xf>
    <xf numFmtId="0" fontId="11" fillId="0" borderId="0" xfId="1" applyFont="1">
      <alignment vertical="center"/>
    </xf>
    <xf numFmtId="0" fontId="2" fillId="0" borderId="1" xfId="1" applyBorder="1" applyAlignment="1">
      <alignment horizontal="center" vertical="center"/>
    </xf>
    <xf numFmtId="0" fontId="2" fillId="4" borderId="1" xfId="1" applyFill="1" applyBorder="1">
      <alignment vertical="center"/>
    </xf>
    <xf numFmtId="0" fontId="12" fillId="0" borderId="1" xfId="1" applyFont="1" applyBorder="1" applyAlignment="1">
      <alignment horizontal="center" vertical="center"/>
    </xf>
    <xf numFmtId="0" fontId="2" fillId="0" borderId="40" xfId="1" applyBorder="1" applyAlignment="1">
      <alignment horizontal="center" vertical="center"/>
    </xf>
    <xf numFmtId="0" fontId="2" fillId="0" borderId="41" xfId="1" applyBorder="1" applyAlignment="1">
      <alignment horizontal="center" vertical="center"/>
    </xf>
    <xf numFmtId="0" fontId="2" fillId="0" borderId="29" xfId="1" applyBorder="1" applyAlignment="1">
      <alignment horizontal="left" vertical="center"/>
    </xf>
    <xf numFmtId="14" fontId="2" fillId="4" borderId="27" xfId="1" applyNumberFormat="1" applyFill="1" applyBorder="1" applyAlignment="1">
      <alignment horizontal="center" vertical="center"/>
    </xf>
    <xf numFmtId="14" fontId="2" fillId="4" borderId="42" xfId="1" applyNumberFormat="1" applyFill="1" applyBorder="1" applyAlignment="1">
      <alignment horizontal="center" vertical="center"/>
    </xf>
    <xf numFmtId="14" fontId="2" fillId="0" borderId="42" xfId="1" applyNumberFormat="1" applyBorder="1" applyAlignment="1">
      <alignment horizontal="center" vertical="center"/>
    </xf>
    <xf numFmtId="0" fontId="2" fillId="0" borderId="1" xfId="1" applyBorder="1">
      <alignment vertical="center"/>
    </xf>
    <xf numFmtId="180" fontId="0" fillId="0" borderId="1" xfId="2" applyNumberFormat="1" applyFont="1" applyBorder="1">
      <alignment vertical="center"/>
    </xf>
    <xf numFmtId="14" fontId="2" fillId="0" borderId="27" xfId="1" applyNumberFormat="1" applyBorder="1" applyAlignment="1">
      <alignment horizontal="center" vertical="center"/>
    </xf>
    <xf numFmtId="0" fontId="2" fillId="0" borderId="1" xfId="1" applyBorder="1" applyAlignment="1">
      <alignment horizontal="centerContinuous" vertical="center"/>
    </xf>
    <xf numFmtId="0" fontId="2" fillId="0" borderId="0" xfId="1" applyAlignment="1">
      <alignment horizontal="centerContinuous" vertical="center"/>
    </xf>
    <xf numFmtId="180" fontId="0" fillId="0" borderId="0" xfId="2" applyNumberFormat="1" applyFont="1" applyBorder="1">
      <alignment vertical="center"/>
    </xf>
    <xf numFmtId="0" fontId="2" fillId="0" borderId="24" xfId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distributed" vertical="center" indent="1"/>
    </xf>
    <xf numFmtId="0" fontId="0" fillId="0" borderId="15" xfId="0" applyBorder="1" applyAlignment="1">
      <alignment horizontal="distributed" vertical="center" indent="1"/>
    </xf>
    <xf numFmtId="0" fontId="0" fillId="0" borderId="17" xfId="0" applyBorder="1" applyAlignment="1">
      <alignment horizontal="distributed" vertical="center" indent="1"/>
    </xf>
    <xf numFmtId="0" fontId="0" fillId="0" borderId="14" xfId="0" applyBorder="1" applyAlignment="1">
      <alignment horizontal="distributed" vertical="center" indent="1"/>
    </xf>
    <xf numFmtId="0" fontId="0" fillId="0" borderId="19" xfId="0" applyBorder="1" applyAlignment="1">
      <alignment horizontal="distributed" vertical="center" indent="1"/>
    </xf>
    <xf numFmtId="0" fontId="0" fillId="0" borderId="1" xfId="0" applyBorder="1" applyAlignment="1">
      <alignment horizontal="distributed" vertical="center" indent="1"/>
    </xf>
    <xf numFmtId="0" fontId="0" fillId="0" borderId="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textRotation="255" shrinkToFit="1"/>
    </xf>
    <xf numFmtId="0" fontId="8" fillId="3" borderId="3" xfId="0" applyFont="1" applyFill="1" applyBorder="1" applyAlignment="1">
      <alignment horizontal="center" vertical="center" textRotation="255" shrinkToFit="1"/>
    </xf>
    <xf numFmtId="0" fontId="8" fillId="3" borderId="4" xfId="0" applyFont="1" applyFill="1" applyBorder="1" applyAlignment="1">
      <alignment horizontal="center" vertical="center" textRotation="255" shrinkToFit="1"/>
    </xf>
    <xf numFmtId="0" fontId="0" fillId="0" borderId="30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31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textRotation="255"/>
    </xf>
    <xf numFmtId="0" fontId="0" fillId="0" borderId="1" xfId="0" applyBorder="1" applyAlignment="1">
      <alignment horizontal="center" vertical="center" textRotation="255"/>
    </xf>
    <xf numFmtId="0" fontId="9" fillId="0" borderId="1" xfId="0" applyFont="1" applyBorder="1" applyAlignment="1">
      <alignment horizontal="center" vertical="center" textRotation="255" shrinkToFit="1"/>
    </xf>
    <xf numFmtId="0" fontId="9" fillId="0" borderId="8" xfId="0" applyFont="1" applyBorder="1" applyAlignment="1">
      <alignment horizontal="center" vertical="center" textRotation="255" shrinkToFit="1"/>
    </xf>
    <xf numFmtId="177" fontId="0" fillId="2" borderId="5" xfId="0" applyNumberFormat="1" applyFill="1" applyBorder="1" applyAlignment="1">
      <alignment horizontal="right" vertical="center"/>
    </xf>
    <xf numFmtId="177" fontId="0" fillId="2" borderId="7" xfId="0" applyNumberFormat="1" applyFill="1" applyBorder="1" applyAlignment="1">
      <alignment horizontal="right" vertical="center"/>
    </xf>
    <xf numFmtId="177" fontId="0" fillId="2" borderId="9" xfId="0" applyNumberFormat="1" applyFill="1" applyBorder="1" applyAlignment="1">
      <alignment horizontal="right" vertical="center"/>
    </xf>
    <xf numFmtId="0" fontId="0" fillId="0" borderId="1" xfId="0" applyBorder="1" applyAlignment="1">
      <alignment vertical="center" shrinkToFit="1"/>
    </xf>
    <xf numFmtId="0" fontId="0" fillId="2" borderId="0" xfId="0" applyFill="1" applyAlignment="1">
      <alignment vertical="center"/>
    </xf>
    <xf numFmtId="0" fontId="0" fillId="2" borderId="12" xfId="0" applyFill="1" applyBorder="1" applyAlignment="1">
      <alignment vertical="center"/>
    </xf>
    <xf numFmtId="0" fontId="0" fillId="0" borderId="0" xfId="0" applyAlignment="1">
      <alignment vertical="center"/>
    </xf>
    <xf numFmtId="0" fontId="7" fillId="3" borderId="28" xfId="0" applyFont="1" applyFill="1" applyBorder="1" applyAlignment="1">
      <alignment horizontal="center" vertical="center" textRotation="255" shrinkToFit="1"/>
    </xf>
    <xf numFmtId="0" fontId="8" fillId="3" borderId="25" xfId="0" applyFont="1" applyFill="1" applyBorder="1" applyAlignment="1">
      <alignment horizontal="center" vertical="center" textRotation="255" shrinkToFit="1"/>
    </xf>
    <xf numFmtId="0" fontId="8" fillId="3" borderId="29" xfId="0" applyFont="1" applyFill="1" applyBorder="1" applyAlignment="1">
      <alignment horizontal="center" vertical="center" textRotation="255" shrinkToFi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distributed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left" vertical="center" shrinkToFit="1"/>
    </xf>
    <xf numFmtId="0" fontId="7" fillId="0" borderId="2" xfId="0" applyFont="1" applyBorder="1" applyAlignment="1">
      <alignment horizontal="center" vertical="center" textRotation="255" shrinkToFit="1"/>
    </xf>
    <xf numFmtId="0" fontId="8" fillId="0" borderId="3" xfId="0" applyFont="1" applyBorder="1" applyAlignment="1">
      <alignment horizontal="center" vertical="center" textRotation="255" shrinkToFit="1"/>
    </xf>
    <xf numFmtId="0" fontId="8" fillId="0" borderId="4" xfId="0" applyFont="1" applyBorder="1" applyAlignment="1">
      <alignment horizontal="center" vertical="center" textRotation="255" shrinkToFit="1"/>
    </xf>
    <xf numFmtId="0" fontId="7" fillId="2" borderId="2" xfId="0" applyFont="1" applyFill="1" applyBorder="1" applyAlignment="1">
      <alignment horizontal="center" vertical="center" textRotation="255" shrinkToFit="1"/>
    </xf>
    <xf numFmtId="0" fontId="8" fillId="2" borderId="3" xfId="0" applyFont="1" applyFill="1" applyBorder="1" applyAlignment="1">
      <alignment horizontal="center" vertical="center" textRotation="255" shrinkToFit="1"/>
    </xf>
    <xf numFmtId="0" fontId="8" fillId="2" borderId="4" xfId="0" applyFont="1" applyFill="1" applyBorder="1" applyAlignment="1">
      <alignment horizontal="center" vertical="center" textRotation="255" shrinkToFit="1"/>
    </xf>
    <xf numFmtId="179" fontId="0" fillId="0" borderId="15" xfId="0" applyNumberFormat="1" applyBorder="1" applyAlignment="1">
      <alignment horizontal="center" vertical="center"/>
    </xf>
    <xf numFmtId="177" fontId="0" fillId="2" borderId="5" xfId="0" applyNumberFormat="1" applyFill="1" applyBorder="1" applyAlignment="1">
      <alignment vertical="center"/>
    </xf>
    <xf numFmtId="177" fontId="0" fillId="2" borderId="7" xfId="0" applyNumberFormat="1" applyFill="1" applyBorder="1" applyAlignment="1">
      <alignment vertical="center"/>
    </xf>
    <xf numFmtId="177" fontId="0" fillId="2" borderId="9" xfId="0" applyNumberFormat="1" applyFill="1" applyBorder="1" applyAlignment="1">
      <alignment vertical="center"/>
    </xf>
    <xf numFmtId="0" fontId="7" fillId="0" borderId="28" xfId="0" applyFont="1" applyBorder="1" applyAlignment="1">
      <alignment horizontal="center" vertical="center" textRotation="255" shrinkToFit="1"/>
    </xf>
    <xf numFmtId="0" fontId="8" fillId="0" borderId="25" xfId="0" applyFont="1" applyBorder="1" applyAlignment="1">
      <alignment horizontal="center" vertical="center" textRotation="255" shrinkToFit="1"/>
    </xf>
    <xf numFmtId="0" fontId="8" fillId="0" borderId="29" xfId="0" applyFont="1" applyBorder="1" applyAlignment="1">
      <alignment horizontal="center" vertical="center" textRotation="255" shrinkToFit="1"/>
    </xf>
    <xf numFmtId="0" fontId="12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2" fillId="5" borderId="22" xfId="1" applyFill="1" applyBorder="1" applyAlignment="1">
      <alignment horizontal="center" vertical="center"/>
    </xf>
    <xf numFmtId="0" fontId="2" fillId="5" borderId="23" xfId="1" applyFill="1" applyBorder="1" applyAlignment="1">
      <alignment horizontal="center" vertical="center"/>
    </xf>
    <xf numFmtId="0" fontId="2" fillId="0" borderId="22" xfId="1" applyBorder="1" applyAlignment="1">
      <alignment horizontal="center" vertical="center"/>
    </xf>
    <xf numFmtId="0" fontId="2" fillId="0" borderId="23" xfId="1" applyBorder="1" applyAlignment="1">
      <alignment horizontal="center" vertical="center"/>
    </xf>
    <xf numFmtId="0" fontId="2" fillId="0" borderId="24" xfId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0" borderId="0" xfId="1" applyAlignment="1">
      <alignment horizontal="left" vertical="center"/>
    </xf>
    <xf numFmtId="0" fontId="2" fillId="0" borderId="0" xfId="1" applyAlignment="1">
      <alignment horizontal="right" vertical="center"/>
    </xf>
    <xf numFmtId="0" fontId="2" fillId="0" borderId="28" xfId="1" applyBorder="1" applyAlignment="1">
      <alignment horizontal="center" vertical="center"/>
    </xf>
    <xf numFmtId="0" fontId="2" fillId="0" borderId="37" xfId="1" applyBorder="1" applyAlignment="1">
      <alignment horizontal="center" vertical="center"/>
    </xf>
    <xf numFmtId="0" fontId="2" fillId="0" borderId="38" xfId="1" applyBorder="1" applyAlignment="1">
      <alignment horizontal="center" vertical="center"/>
    </xf>
    <xf numFmtId="0" fontId="2" fillId="0" borderId="25" xfId="1" applyBorder="1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0" borderId="39" xfId="1" applyBorder="1" applyAlignment="1">
      <alignment horizontal="center" vertical="center"/>
    </xf>
    <xf numFmtId="0" fontId="2" fillId="0" borderId="29" xfId="1" applyBorder="1" applyAlignment="1">
      <alignment horizontal="center" vertical="center"/>
    </xf>
    <xf numFmtId="0" fontId="2" fillId="0" borderId="40" xfId="1" applyBorder="1" applyAlignment="1">
      <alignment horizontal="center" vertical="center"/>
    </xf>
    <xf numFmtId="0" fontId="2" fillId="0" borderId="41" xfId="1" applyBorder="1" applyAlignment="1">
      <alignment horizontal="center" vertical="center"/>
    </xf>
    <xf numFmtId="0" fontId="1" fillId="0" borderId="1" xfId="1" applyFont="1" applyBorder="1" applyAlignment="1">
      <alignment horizontal="centerContinuous" vertical="center"/>
    </xf>
  </cellXfs>
  <cellStyles count="3">
    <cellStyle name="パーセント 2" xfId="2" xr:uid="{AEB6829D-0EA5-42E2-BBD7-843E6E48EDBF}"/>
    <cellStyle name="標準" xfId="0" builtinId="0"/>
    <cellStyle name="標準 2" xfId="1" xr:uid="{56F113E5-57B9-4181-A898-0EA90E6B31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16</xdr:row>
      <xdr:rowOff>196850</xdr:rowOff>
    </xdr:from>
    <xdr:to>
      <xdr:col>20</xdr:col>
      <xdr:colOff>196850</xdr:colOff>
      <xdr:row>18</xdr:row>
      <xdr:rowOff>95250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727342D-D8D2-A357-F917-A5AB8304D978}"/>
            </a:ext>
          </a:extLst>
        </xdr:cNvPr>
        <xdr:cNvSpPr/>
      </xdr:nvSpPr>
      <xdr:spPr>
        <a:xfrm>
          <a:off x="920750" y="3460750"/>
          <a:ext cx="4406900" cy="342900"/>
        </a:xfrm>
        <a:prstGeom prst="rect">
          <a:avLst/>
        </a:prstGeom>
        <a:solidFill>
          <a:schemeClr val="bg1">
            <a:alpha val="50000"/>
          </a:schemeClr>
        </a:solidFill>
        <a:ln>
          <a:solidFill>
            <a:schemeClr val="tx1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対象期間外（準備期間）</a:t>
          </a:r>
        </a:p>
      </xdr:txBody>
    </xdr:sp>
    <xdr:clientData/>
  </xdr:twoCellAnchor>
  <xdr:twoCellAnchor>
    <xdr:from>
      <xdr:col>5</xdr:col>
      <xdr:colOff>25400</xdr:colOff>
      <xdr:row>51</xdr:row>
      <xdr:rowOff>203200</xdr:rowOff>
    </xdr:from>
    <xdr:to>
      <xdr:col>14</xdr:col>
      <xdr:colOff>190500</xdr:colOff>
      <xdr:row>53</xdr:row>
      <xdr:rowOff>88900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5638F67-4CC5-4CDD-BEC3-8320F4D01D3D}"/>
            </a:ext>
          </a:extLst>
        </xdr:cNvPr>
        <xdr:cNvSpPr/>
      </xdr:nvSpPr>
      <xdr:spPr>
        <a:xfrm>
          <a:off x="1631950" y="11398250"/>
          <a:ext cx="2279650" cy="330200"/>
        </a:xfrm>
        <a:prstGeom prst="rect">
          <a:avLst/>
        </a:prstGeom>
        <a:solidFill>
          <a:schemeClr val="bg1">
            <a:alpha val="50000"/>
          </a:schemeClr>
        </a:solidFill>
        <a:ln>
          <a:solidFill>
            <a:schemeClr val="tx1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対象期間外（後片付け期間）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CF756-B7CE-44B9-AF04-86487D462BF9}">
  <sheetPr>
    <tabColor rgb="FF00B0F0"/>
  </sheetPr>
  <dimension ref="A1:AK64"/>
  <sheetViews>
    <sheetView tabSelected="1" zoomScaleNormal="100" workbookViewId="0">
      <selection activeCell="J20" sqref="J20"/>
    </sheetView>
  </sheetViews>
  <sheetFormatPr defaultRowHeight="18"/>
  <cols>
    <col min="1" max="1" width="5.33203125" style="1" customWidth="1"/>
    <col min="2" max="2" width="6.5" style="1" customWidth="1"/>
    <col min="3" max="36" width="3.08203125" style="1" customWidth="1"/>
    <col min="37" max="37" width="3.08203125" style="8" customWidth="1"/>
    <col min="38" max="16384" width="8.6640625" style="1"/>
  </cols>
  <sheetData>
    <row r="1" spans="1:37">
      <c r="A1" s="1" t="s">
        <v>53</v>
      </c>
    </row>
    <row r="2" spans="1:37" ht="12.5" customHeight="1">
      <c r="A2" s="105" t="s">
        <v>48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</row>
    <row r="3" spans="1:37" ht="12.5" customHeigh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</row>
    <row r="4" spans="1:37">
      <c r="AB4" s="106" t="s">
        <v>15</v>
      </c>
      <c r="AC4" s="106"/>
      <c r="AD4" s="106"/>
      <c r="AE4" s="106"/>
      <c r="AF4" s="106"/>
      <c r="AG4" s="106"/>
      <c r="AH4" s="106"/>
      <c r="AI4" s="106"/>
      <c r="AJ4" s="106"/>
      <c r="AK4" s="106"/>
    </row>
    <row r="5" spans="1:37">
      <c r="AC5" s="11"/>
      <c r="AD5" s="11"/>
      <c r="AE5" s="11"/>
      <c r="AF5" s="11"/>
      <c r="AG5" s="11"/>
      <c r="AH5" s="11"/>
      <c r="AI5" s="11"/>
    </row>
    <row r="6" spans="1:37">
      <c r="S6" s="107" t="s">
        <v>16</v>
      </c>
      <c r="T6" s="107"/>
      <c r="U6" s="107"/>
      <c r="V6" s="107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1"/>
      <c r="AH6" s="11"/>
      <c r="AI6" s="11"/>
    </row>
    <row r="7" spans="1:37" ht="7.5" customHeight="1">
      <c r="S7" s="7"/>
      <c r="T7" s="7"/>
      <c r="U7" s="7"/>
      <c r="V7" s="7"/>
      <c r="AE7" s="11"/>
      <c r="AF7" s="11"/>
      <c r="AG7" s="11"/>
      <c r="AH7" s="11"/>
      <c r="AI7" s="11"/>
    </row>
    <row r="8" spans="1:37">
      <c r="O8" s="108" t="s">
        <v>19</v>
      </c>
      <c r="P8" s="108"/>
      <c r="Q8" s="108"/>
      <c r="R8" s="108"/>
      <c r="S8" s="107" t="s">
        <v>17</v>
      </c>
      <c r="T8" s="107"/>
      <c r="U8" s="107"/>
      <c r="V8" s="107"/>
    </row>
    <row r="9" spans="1:37" ht="7.5" customHeight="1">
      <c r="R9" s="8"/>
      <c r="S9" s="7"/>
      <c r="T9" s="7"/>
      <c r="U9" s="7"/>
      <c r="V9" s="7"/>
    </row>
    <row r="10" spans="1:37">
      <c r="S10" s="107" t="s">
        <v>18</v>
      </c>
      <c r="T10" s="107"/>
      <c r="U10" s="107"/>
      <c r="V10" s="107"/>
      <c r="AH10" s="1" t="s">
        <v>20</v>
      </c>
    </row>
    <row r="12" spans="1:37">
      <c r="B12" s="107" t="s">
        <v>0</v>
      </c>
      <c r="C12" s="101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</row>
    <row r="13" spans="1:37">
      <c r="B13" s="107" t="s">
        <v>1</v>
      </c>
      <c r="C13" s="101"/>
      <c r="D13" s="99"/>
      <c r="E13" s="99"/>
      <c r="F13" s="1" t="s">
        <v>2</v>
      </c>
      <c r="G13" s="99"/>
      <c r="H13" s="99"/>
      <c r="I13" s="1" t="s">
        <v>3</v>
      </c>
      <c r="J13" s="99"/>
      <c r="K13" s="99"/>
      <c r="L13" s="1" t="s">
        <v>4</v>
      </c>
      <c r="M13" s="108" t="s">
        <v>5</v>
      </c>
      <c r="N13" s="108"/>
      <c r="O13" s="99"/>
      <c r="P13" s="99"/>
      <c r="Q13" s="1" t="s">
        <v>2</v>
      </c>
      <c r="R13" s="99"/>
      <c r="S13" s="99"/>
      <c r="T13" s="1" t="s">
        <v>3</v>
      </c>
      <c r="U13" s="99"/>
      <c r="V13" s="99"/>
      <c r="W13" s="1" t="s">
        <v>4</v>
      </c>
    </row>
    <row r="14" spans="1:37" ht="18.5" thickBot="1">
      <c r="A14" s="1" t="s">
        <v>6</v>
      </c>
      <c r="AE14" s="100"/>
      <c r="AF14" s="100"/>
      <c r="AG14" s="100"/>
      <c r="AH14" s="101" t="s">
        <v>14</v>
      </c>
      <c r="AI14" s="101"/>
    </row>
    <row r="15" spans="1:37" ht="18.5" thickTop="1">
      <c r="A15" s="95" t="s">
        <v>41</v>
      </c>
      <c r="B15" s="4" t="s">
        <v>7</v>
      </c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30"/>
      <c r="AH15" s="88" t="s">
        <v>11</v>
      </c>
      <c r="AI15" s="89"/>
      <c r="AJ15" s="89"/>
      <c r="AK15" s="90"/>
    </row>
    <row r="16" spans="1:37" ht="18" customHeight="1">
      <c r="A16" s="96"/>
      <c r="B16" s="2" t="s">
        <v>8</v>
      </c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2"/>
      <c r="AH16" s="91" t="s">
        <v>12</v>
      </c>
      <c r="AI16" s="92" t="s">
        <v>13</v>
      </c>
      <c r="AJ16" s="93" t="s">
        <v>42</v>
      </c>
      <c r="AK16" s="94" t="s">
        <v>43</v>
      </c>
    </row>
    <row r="17" spans="1:37" ht="17.5" customHeight="1">
      <c r="A17" s="96"/>
      <c r="B17" s="98" t="s">
        <v>9</v>
      </c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102"/>
      <c r="AH17" s="91"/>
      <c r="AI17" s="92"/>
      <c r="AJ17" s="93"/>
      <c r="AK17" s="94"/>
    </row>
    <row r="18" spans="1:37" ht="17.5" customHeight="1">
      <c r="A18" s="96"/>
      <c r="B18" s="98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103"/>
      <c r="AH18" s="91"/>
      <c r="AI18" s="92"/>
      <c r="AJ18" s="93"/>
      <c r="AK18" s="94"/>
    </row>
    <row r="19" spans="1:37" ht="17.5" customHeight="1">
      <c r="A19" s="96"/>
      <c r="B19" s="98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104"/>
      <c r="AH19" s="91"/>
      <c r="AI19" s="92"/>
      <c r="AJ19" s="93"/>
      <c r="AK19" s="94"/>
    </row>
    <row r="20" spans="1:37" ht="15" customHeight="1">
      <c r="A20" s="96"/>
      <c r="B20" s="2" t="s">
        <v>10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4"/>
      <c r="AH20" s="24">
        <f>COUNTIF(C20:AG20,"●")</f>
        <v>0</v>
      </c>
      <c r="AI20" s="26">
        <f>COUNTIF(C20:AG20,"●")+COUNTIF(C20:AG20,"〇")</f>
        <v>0</v>
      </c>
      <c r="AJ20" s="3"/>
      <c r="AK20" s="27"/>
    </row>
    <row r="21" spans="1:37" ht="18.5" thickBot="1">
      <c r="A21" s="96"/>
      <c r="B21" s="2" t="s">
        <v>39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4"/>
      <c r="AH21" s="25">
        <f>COUNTIF(C21:AG21,"●")</f>
        <v>0</v>
      </c>
      <c r="AI21" s="6">
        <f>COUNTIF(C21:AG21,"●")+COUNTIF(C21:AG21,"〇")</f>
        <v>0</v>
      </c>
      <c r="AJ21" s="6"/>
      <c r="AK21" s="28"/>
    </row>
    <row r="22" spans="1:37" ht="18.5" thickTop="1">
      <c r="A22" s="95" t="s">
        <v>41</v>
      </c>
      <c r="B22" s="4" t="s">
        <v>7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88" t="s">
        <v>11</v>
      </c>
      <c r="AI22" s="89"/>
      <c r="AJ22" s="89"/>
      <c r="AK22" s="90"/>
    </row>
    <row r="23" spans="1:37" ht="18" customHeight="1">
      <c r="A23" s="96"/>
      <c r="B23" s="2" t="s">
        <v>8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91" t="s">
        <v>12</v>
      </c>
      <c r="AI23" s="92" t="s">
        <v>13</v>
      </c>
      <c r="AJ23" s="93" t="s">
        <v>42</v>
      </c>
      <c r="AK23" s="94" t="s">
        <v>43</v>
      </c>
    </row>
    <row r="24" spans="1:37" ht="17.5" customHeight="1">
      <c r="A24" s="96"/>
      <c r="B24" s="98" t="s">
        <v>9</v>
      </c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91"/>
      <c r="AI24" s="92"/>
      <c r="AJ24" s="93"/>
      <c r="AK24" s="94"/>
    </row>
    <row r="25" spans="1:37" ht="17.5" customHeight="1">
      <c r="A25" s="96"/>
      <c r="B25" s="98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91"/>
      <c r="AI25" s="92"/>
      <c r="AJ25" s="93"/>
      <c r="AK25" s="94"/>
    </row>
    <row r="26" spans="1:37" ht="17.5" customHeight="1">
      <c r="A26" s="96"/>
      <c r="B26" s="98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91"/>
      <c r="AI26" s="92"/>
      <c r="AJ26" s="93"/>
      <c r="AK26" s="94"/>
    </row>
    <row r="27" spans="1:37">
      <c r="A27" s="96"/>
      <c r="B27" s="2" t="s">
        <v>10</v>
      </c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24">
        <f>COUNTIF(C27:AG27,"●")</f>
        <v>0</v>
      </c>
      <c r="AI27" s="26">
        <f>COUNTIF(C27:AG27,"●")+COUNTIF(C27:AG27,"〇")</f>
        <v>0</v>
      </c>
      <c r="AJ27" s="3"/>
      <c r="AK27" s="27"/>
    </row>
    <row r="28" spans="1:37" ht="18.5" thickBot="1">
      <c r="A28" s="96"/>
      <c r="B28" s="2" t="s">
        <v>39</v>
      </c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25">
        <f>COUNTIF(C28:AG28,"●")</f>
        <v>0</v>
      </c>
      <c r="AI28" s="6">
        <f>COUNTIF(C28:AG28,"●")+COUNTIF(C28:AG28,"〇")</f>
        <v>0</v>
      </c>
      <c r="AJ28" s="6"/>
      <c r="AK28" s="28"/>
    </row>
    <row r="29" spans="1:37" ht="18.5" thickTop="1">
      <c r="A29" s="95" t="s">
        <v>41</v>
      </c>
      <c r="B29" s="4" t="s">
        <v>7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88" t="s">
        <v>11</v>
      </c>
      <c r="AI29" s="89"/>
      <c r="AJ29" s="89"/>
      <c r="AK29" s="90"/>
    </row>
    <row r="30" spans="1:37" ht="18" customHeight="1">
      <c r="A30" s="96"/>
      <c r="B30" s="2" t="s">
        <v>8</v>
      </c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91" t="s">
        <v>12</v>
      </c>
      <c r="AI30" s="92" t="s">
        <v>13</v>
      </c>
      <c r="AJ30" s="93" t="s">
        <v>42</v>
      </c>
      <c r="AK30" s="94" t="s">
        <v>43</v>
      </c>
    </row>
    <row r="31" spans="1:37" ht="17.5" customHeight="1">
      <c r="A31" s="96"/>
      <c r="B31" s="98" t="s">
        <v>9</v>
      </c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91"/>
      <c r="AI31" s="92"/>
      <c r="AJ31" s="93"/>
      <c r="AK31" s="94"/>
    </row>
    <row r="32" spans="1:37" ht="17.5" customHeight="1">
      <c r="A32" s="96"/>
      <c r="B32" s="98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91"/>
      <c r="AI32" s="92"/>
      <c r="AJ32" s="93"/>
      <c r="AK32" s="94"/>
    </row>
    <row r="33" spans="1:37" ht="17.5" customHeight="1">
      <c r="A33" s="96"/>
      <c r="B33" s="98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91"/>
      <c r="AI33" s="92"/>
      <c r="AJ33" s="93"/>
      <c r="AK33" s="94"/>
    </row>
    <row r="34" spans="1:37">
      <c r="A34" s="96"/>
      <c r="B34" s="2" t="s">
        <v>10</v>
      </c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24">
        <f>COUNTIF(C34:AG34,"●")</f>
        <v>0</v>
      </c>
      <c r="AI34" s="26">
        <f>COUNTIF(C34:AG34,"●")+COUNTIF(C34:AG34,"〇")</f>
        <v>0</v>
      </c>
      <c r="AJ34" s="3"/>
      <c r="AK34" s="27"/>
    </row>
    <row r="35" spans="1:37" ht="18.5" thickBot="1">
      <c r="A35" s="96"/>
      <c r="B35" s="2" t="s">
        <v>39</v>
      </c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25">
        <f>COUNTIF(C35:AG35,"●")</f>
        <v>0</v>
      </c>
      <c r="AI35" s="6">
        <f>COUNTIF(C35:AG35,"●")+COUNTIF(C35:AG35,"〇")</f>
        <v>0</v>
      </c>
      <c r="AJ35" s="6"/>
      <c r="AK35" s="28"/>
    </row>
    <row r="36" spans="1:37" ht="18.5" thickTop="1">
      <c r="A36" s="95" t="s">
        <v>41</v>
      </c>
      <c r="B36" s="4" t="s">
        <v>7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88" t="s">
        <v>11</v>
      </c>
      <c r="AI36" s="89"/>
      <c r="AJ36" s="89"/>
      <c r="AK36" s="90"/>
    </row>
    <row r="37" spans="1:37" ht="18" customHeight="1">
      <c r="A37" s="96"/>
      <c r="B37" s="2" t="s">
        <v>8</v>
      </c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91" t="s">
        <v>12</v>
      </c>
      <c r="AI37" s="92" t="s">
        <v>13</v>
      </c>
      <c r="AJ37" s="93" t="s">
        <v>42</v>
      </c>
      <c r="AK37" s="94" t="s">
        <v>43</v>
      </c>
    </row>
    <row r="38" spans="1:37" ht="17.5" customHeight="1">
      <c r="A38" s="96"/>
      <c r="B38" s="98" t="s">
        <v>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91"/>
      <c r="AI38" s="92"/>
      <c r="AJ38" s="93"/>
      <c r="AK38" s="94"/>
    </row>
    <row r="39" spans="1:37" ht="17.5" customHeight="1">
      <c r="A39" s="96"/>
      <c r="B39" s="98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91"/>
      <c r="AI39" s="92"/>
      <c r="AJ39" s="93"/>
      <c r="AK39" s="94"/>
    </row>
    <row r="40" spans="1:37" ht="17.5" customHeight="1">
      <c r="A40" s="96"/>
      <c r="B40" s="98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91"/>
      <c r="AI40" s="92"/>
      <c r="AJ40" s="93"/>
      <c r="AK40" s="94"/>
    </row>
    <row r="41" spans="1:37">
      <c r="A41" s="96"/>
      <c r="B41" s="2" t="s">
        <v>10</v>
      </c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24">
        <f>COUNTIF(C41:AG41,"●")</f>
        <v>0</v>
      </c>
      <c r="AI41" s="26">
        <f>COUNTIF(C41:AG41,"●")+COUNTIF(C41:AG41,"〇")</f>
        <v>0</v>
      </c>
      <c r="AJ41" s="3"/>
      <c r="AK41" s="27"/>
    </row>
    <row r="42" spans="1:37" ht="18.5" thickBot="1">
      <c r="A42" s="96"/>
      <c r="B42" s="2" t="s">
        <v>39</v>
      </c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25">
        <f>COUNTIF(C42:AG42,"●")</f>
        <v>0</v>
      </c>
      <c r="AI42" s="6">
        <f>COUNTIF(C42:AG42,"●")+COUNTIF(C42:AG42,"〇")</f>
        <v>0</v>
      </c>
      <c r="AJ42" s="6"/>
      <c r="AK42" s="28"/>
    </row>
    <row r="43" spans="1:37" ht="18.5" thickTop="1">
      <c r="A43" s="95" t="s">
        <v>41</v>
      </c>
      <c r="B43" s="4" t="s">
        <v>7</v>
      </c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88" t="s">
        <v>11</v>
      </c>
      <c r="AI43" s="89"/>
      <c r="AJ43" s="89"/>
      <c r="AK43" s="90"/>
    </row>
    <row r="44" spans="1:37" ht="18" customHeight="1">
      <c r="A44" s="96"/>
      <c r="B44" s="2" t="s">
        <v>8</v>
      </c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91" t="s">
        <v>12</v>
      </c>
      <c r="AI44" s="92" t="s">
        <v>13</v>
      </c>
      <c r="AJ44" s="93" t="s">
        <v>42</v>
      </c>
      <c r="AK44" s="94" t="s">
        <v>43</v>
      </c>
    </row>
    <row r="45" spans="1:37" ht="17.5" customHeight="1">
      <c r="A45" s="96"/>
      <c r="B45" s="98" t="s">
        <v>9</v>
      </c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91"/>
      <c r="AI45" s="92"/>
      <c r="AJ45" s="93"/>
      <c r="AK45" s="94"/>
    </row>
    <row r="46" spans="1:37" ht="17.5" customHeight="1">
      <c r="A46" s="96"/>
      <c r="B46" s="98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91"/>
      <c r="AI46" s="92"/>
      <c r="AJ46" s="93"/>
      <c r="AK46" s="94"/>
    </row>
    <row r="47" spans="1:37" ht="17.5" customHeight="1">
      <c r="A47" s="96"/>
      <c r="B47" s="98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91"/>
      <c r="AI47" s="92"/>
      <c r="AJ47" s="93"/>
      <c r="AK47" s="94"/>
    </row>
    <row r="48" spans="1:37">
      <c r="A48" s="96"/>
      <c r="B48" s="2" t="s">
        <v>10</v>
      </c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24">
        <f>COUNTIF(C48:AG48,"●")</f>
        <v>0</v>
      </c>
      <c r="AI48" s="26">
        <f>COUNTIF(C48:AG48,"●")+COUNTIF(C48:AG48,"〇")</f>
        <v>0</v>
      </c>
      <c r="AJ48" s="3"/>
      <c r="AK48" s="27"/>
    </row>
    <row r="49" spans="1:37" ht="18.5" thickBot="1">
      <c r="A49" s="96"/>
      <c r="B49" s="12" t="s">
        <v>39</v>
      </c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25">
        <f>COUNTIF(C49:AG49,"●")</f>
        <v>0</v>
      </c>
      <c r="AI49" s="6">
        <f>COUNTIF(C49:AG49,"●")+COUNTIF(C49:AG49,"〇")</f>
        <v>0</v>
      </c>
      <c r="AJ49" s="6"/>
      <c r="AK49" s="28"/>
    </row>
    <row r="50" spans="1:37" ht="18.5" thickTop="1">
      <c r="A50" s="95" t="s">
        <v>41</v>
      </c>
      <c r="B50" s="4" t="s">
        <v>7</v>
      </c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88" t="s">
        <v>11</v>
      </c>
      <c r="AI50" s="89"/>
      <c r="AJ50" s="89"/>
      <c r="AK50" s="90"/>
    </row>
    <row r="51" spans="1:37" ht="18" customHeight="1">
      <c r="A51" s="96"/>
      <c r="B51" s="2" t="s">
        <v>8</v>
      </c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91" t="s">
        <v>12</v>
      </c>
      <c r="AI51" s="92" t="s">
        <v>13</v>
      </c>
      <c r="AJ51" s="93" t="s">
        <v>42</v>
      </c>
      <c r="AK51" s="94" t="s">
        <v>43</v>
      </c>
    </row>
    <row r="52" spans="1:37" ht="17.5" customHeight="1">
      <c r="A52" s="96"/>
      <c r="B52" s="98" t="s">
        <v>9</v>
      </c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91"/>
      <c r="AI52" s="92"/>
      <c r="AJ52" s="93"/>
      <c r="AK52" s="94"/>
    </row>
    <row r="53" spans="1:37" ht="17.5" customHeight="1">
      <c r="A53" s="96"/>
      <c r="B53" s="98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91"/>
      <c r="AI53" s="92"/>
      <c r="AJ53" s="93"/>
      <c r="AK53" s="94"/>
    </row>
    <row r="54" spans="1:37" ht="17.5" customHeight="1">
      <c r="A54" s="96"/>
      <c r="B54" s="98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91"/>
      <c r="AI54" s="92"/>
      <c r="AJ54" s="93"/>
      <c r="AK54" s="94"/>
    </row>
    <row r="55" spans="1:37">
      <c r="A55" s="96"/>
      <c r="B55" s="2" t="s">
        <v>10</v>
      </c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24">
        <f>COUNTIF(C55:AG55,"●")</f>
        <v>0</v>
      </c>
      <c r="AI55" s="26">
        <f>COUNTIF(C55:AG55,"●")+COUNTIF(C55:AG55,"〇")</f>
        <v>0</v>
      </c>
      <c r="AJ55" s="3"/>
      <c r="AK55" s="27"/>
    </row>
    <row r="56" spans="1:37" ht="18.5" thickBot="1">
      <c r="A56" s="97"/>
      <c r="B56" s="5" t="s">
        <v>39</v>
      </c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25">
        <f>COUNTIF(C56:AG56,"●")</f>
        <v>0</v>
      </c>
      <c r="AI56" s="6">
        <f>COUNTIF(C56:AG56,"●")+COUNTIF(C56:AG56,"〇")</f>
        <v>0</v>
      </c>
      <c r="AJ56" s="6"/>
      <c r="AK56" s="28"/>
    </row>
    <row r="57" spans="1:37" ht="19" thickTop="1" thickBot="1"/>
    <row r="58" spans="1:37" ht="18.5" thickBot="1">
      <c r="C58" s="81" t="s">
        <v>40</v>
      </c>
      <c r="D58" s="82"/>
      <c r="E58" s="82"/>
      <c r="F58" s="83"/>
      <c r="G58" s="75" t="s">
        <v>21</v>
      </c>
      <c r="H58" s="76"/>
      <c r="I58" s="76"/>
      <c r="J58" s="76"/>
      <c r="K58" s="76"/>
      <c r="L58" s="84">
        <f>AH20+AH27+AH34+AH41+AH48+AH55</f>
        <v>0</v>
      </c>
      <c r="M58" s="84"/>
      <c r="N58" s="84"/>
      <c r="O58" s="84"/>
      <c r="P58" s="68" t="s">
        <v>7</v>
      </c>
      <c r="Q58" s="68"/>
      <c r="R58" s="69"/>
      <c r="T58" s="81" t="s">
        <v>39</v>
      </c>
      <c r="U58" s="82"/>
      <c r="V58" s="82"/>
      <c r="W58" s="83"/>
      <c r="X58" s="75" t="s">
        <v>21</v>
      </c>
      <c r="Y58" s="76"/>
      <c r="Z58" s="76"/>
      <c r="AA58" s="76"/>
      <c r="AB58" s="76"/>
      <c r="AC58" s="68">
        <f>AH21+AH28+AH35+AH42+AH49+AH56</f>
        <v>0</v>
      </c>
      <c r="AD58" s="68"/>
      <c r="AE58" s="68"/>
      <c r="AF58" s="68"/>
      <c r="AG58" s="68" t="s">
        <v>7</v>
      </c>
      <c r="AH58" s="68"/>
      <c r="AI58" s="69"/>
    </row>
    <row r="59" spans="1:37">
      <c r="G59" s="77" t="s">
        <v>22</v>
      </c>
      <c r="H59" s="78"/>
      <c r="I59" s="78"/>
      <c r="J59" s="78"/>
      <c r="K59" s="78"/>
      <c r="L59" s="79">
        <f>AI20+AI27+AI34+AI41+AI48+AI55</f>
        <v>0</v>
      </c>
      <c r="M59" s="79"/>
      <c r="N59" s="79"/>
      <c r="O59" s="79"/>
      <c r="P59" s="79" t="s">
        <v>7</v>
      </c>
      <c r="Q59" s="79"/>
      <c r="R59" s="80"/>
      <c r="X59" s="77" t="s">
        <v>22</v>
      </c>
      <c r="Y59" s="78"/>
      <c r="Z59" s="78"/>
      <c r="AA59" s="78"/>
      <c r="AB59" s="78"/>
      <c r="AC59" s="79">
        <f>AI21+AI28+AI35+AI42+AI49+AI56</f>
        <v>0</v>
      </c>
      <c r="AD59" s="79"/>
      <c r="AE59" s="79"/>
      <c r="AF59" s="79"/>
      <c r="AG59" s="79" t="s">
        <v>7</v>
      </c>
      <c r="AH59" s="79"/>
      <c r="AI59" s="80"/>
    </row>
    <row r="60" spans="1:37" ht="18.5" thickBot="1">
      <c r="G60" s="73" t="s">
        <v>23</v>
      </c>
      <c r="H60" s="74"/>
      <c r="I60" s="74"/>
      <c r="J60" s="74"/>
      <c r="K60" s="74"/>
      <c r="L60" s="71" t="e">
        <f>ROUNDDOWN(L58/L59,3)*100</f>
        <v>#DIV/0!</v>
      </c>
      <c r="M60" s="71"/>
      <c r="N60" s="71"/>
      <c r="O60" s="71"/>
      <c r="P60" s="71" t="s">
        <v>24</v>
      </c>
      <c r="Q60" s="71"/>
      <c r="R60" s="72"/>
      <c r="X60" s="73" t="s">
        <v>23</v>
      </c>
      <c r="Y60" s="74"/>
      <c r="Z60" s="74"/>
      <c r="AA60" s="74"/>
      <c r="AB60" s="74"/>
      <c r="AC60" s="71" t="e">
        <f>ROUNDDOWN(AC58/AC59,3)*100</f>
        <v>#DIV/0!</v>
      </c>
      <c r="AD60" s="71"/>
      <c r="AE60" s="71"/>
      <c r="AF60" s="71"/>
      <c r="AG60" s="71" t="s">
        <v>24</v>
      </c>
      <c r="AH60" s="71"/>
      <c r="AI60" s="72"/>
    </row>
    <row r="61" spans="1:37">
      <c r="T61" s="14" t="s">
        <v>25</v>
      </c>
    </row>
    <row r="62" spans="1:37" ht="18.5" thickBot="1"/>
    <row r="63" spans="1:37">
      <c r="C63" s="61" t="s">
        <v>26</v>
      </c>
      <c r="D63" s="62"/>
      <c r="E63" s="62"/>
      <c r="F63" s="63"/>
      <c r="G63" s="67" t="s">
        <v>52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 t="s">
        <v>51</v>
      </c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9"/>
      <c r="AK63" s="1"/>
    </row>
    <row r="64" spans="1:37" ht="18.5" thickBot="1">
      <c r="C64" s="64"/>
      <c r="D64" s="65"/>
      <c r="E64" s="65"/>
      <c r="F64" s="66"/>
      <c r="G64" s="70" t="s">
        <v>50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 t="s">
        <v>49</v>
      </c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2"/>
    </row>
  </sheetData>
  <mergeCells count="276">
    <mergeCell ref="A2:AI3"/>
    <mergeCell ref="AB4:AK4"/>
    <mergeCell ref="S6:V6"/>
    <mergeCell ref="W6:AF6"/>
    <mergeCell ref="O8:R8"/>
    <mergeCell ref="S8:V8"/>
    <mergeCell ref="A15:A21"/>
    <mergeCell ref="AH15:AK15"/>
    <mergeCell ref="AH16:AH19"/>
    <mergeCell ref="AI16:AI19"/>
    <mergeCell ref="AJ16:AJ19"/>
    <mergeCell ref="AK16:AK19"/>
    <mergeCell ref="B17:B19"/>
    <mergeCell ref="S10:V10"/>
    <mergeCell ref="B12:C12"/>
    <mergeCell ref="D12:AI12"/>
    <mergeCell ref="B13:C13"/>
    <mergeCell ref="D13:E13"/>
    <mergeCell ref="G13:H13"/>
    <mergeCell ref="J13:K13"/>
    <mergeCell ref="M13:N13"/>
    <mergeCell ref="O13:P13"/>
    <mergeCell ref="R13:S13"/>
    <mergeCell ref="C17:C19"/>
    <mergeCell ref="D17:D19"/>
    <mergeCell ref="E17:E19"/>
    <mergeCell ref="F17:F19"/>
    <mergeCell ref="G17:G19"/>
    <mergeCell ref="H17:H19"/>
    <mergeCell ref="U13:V13"/>
    <mergeCell ref="AE14:AG14"/>
    <mergeCell ref="AH14:AI14"/>
    <mergeCell ref="Q17:Q19"/>
    <mergeCell ref="R17:R19"/>
    <mergeCell ref="S17:S19"/>
    <mergeCell ref="T17:T19"/>
    <mergeCell ref="I17:I19"/>
    <mergeCell ref="J17:J19"/>
    <mergeCell ref="K17:K19"/>
    <mergeCell ref="L17:L19"/>
    <mergeCell ref="M17:M19"/>
    <mergeCell ref="N17:N19"/>
    <mergeCell ref="AG17:AG19"/>
    <mergeCell ref="AA17:AA19"/>
    <mergeCell ref="AB17:AB19"/>
    <mergeCell ref="AC17:AC19"/>
    <mergeCell ref="AD17:AD19"/>
    <mergeCell ref="AE17:AE19"/>
    <mergeCell ref="AH22:AK22"/>
    <mergeCell ref="AH23:AH26"/>
    <mergeCell ref="AI23:AI26"/>
    <mergeCell ref="AJ23:AJ26"/>
    <mergeCell ref="AK23:AK26"/>
    <mergeCell ref="B24:B26"/>
    <mergeCell ref="C24:C26"/>
    <mergeCell ref="D24:D26"/>
    <mergeCell ref="M24:M26"/>
    <mergeCell ref="N24:N26"/>
    <mergeCell ref="O24:O26"/>
    <mergeCell ref="P24:P26"/>
    <mergeCell ref="E24:E26"/>
    <mergeCell ref="F24:F26"/>
    <mergeCell ref="G24:G26"/>
    <mergeCell ref="H24:H26"/>
    <mergeCell ref="I24:I26"/>
    <mergeCell ref="J24:J26"/>
    <mergeCell ref="AC24:AC26"/>
    <mergeCell ref="AD24:AD26"/>
    <mergeCell ref="AE24:AE26"/>
    <mergeCell ref="AF24:AF26"/>
    <mergeCell ref="AG24:AG26"/>
    <mergeCell ref="AA24:AA26"/>
    <mergeCell ref="AF17:AF19"/>
    <mergeCell ref="U17:U19"/>
    <mergeCell ref="V17:V19"/>
    <mergeCell ref="W17:W19"/>
    <mergeCell ref="X17:X19"/>
    <mergeCell ref="Y17:Y19"/>
    <mergeCell ref="Z17:Z19"/>
    <mergeCell ref="O17:O19"/>
    <mergeCell ref="P17:P19"/>
    <mergeCell ref="A29:A35"/>
    <mergeCell ref="G31:G33"/>
    <mergeCell ref="H31:H33"/>
    <mergeCell ref="I31:I33"/>
    <mergeCell ref="J31:J33"/>
    <mergeCell ref="W24:W26"/>
    <mergeCell ref="X24:X26"/>
    <mergeCell ref="Y24:Y26"/>
    <mergeCell ref="Z24:Z26"/>
    <mergeCell ref="A22:A28"/>
    <mergeCell ref="AB24:AB26"/>
    <mergeCell ref="Q24:Q26"/>
    <mergeCell ref="R24:R26"/>
    <mergeCell ref="S24:S26"/>
    <mergeCell ref="T24:T26"/>
    <mergeCell ref="U24:U26"/>
    <mergeCell ref="V24:V26"/>
    <mergeCell ref="K24:K26"/>
    <mergeCell ref="L24:L26"/>
    <mergeCell ref="AH29:AK29"/>
    <mergeCell ref="AH30:AH33"/>
    <mergeCell ref="AI30:AI33"/>
    <mergeCell ref="AJ30:AJ33"/>
    <mergeCell ref="AK30:AK33"/>
    <mergeCell ref="B31:B33"/>
    <mergeCell ref="C31:C33"/>
    <mergeCell ref="D31:D33"/>
    <mergeCell ref="E31:E33"/>
    <mergeCell ref="F31:F33"/>
    <mergeCell ref="AG31:AG33"/>
    <mergeCell ref="AA31:AA33"/>
    <mergeCell ref="AB31:AB33"/>
    <mergeCell ref="K31:K33"/>
    <mergeCell ref="L31:L33"/>
    <mergeCell ref="M31:M33"/>
    <mergeCell ref="N31:N33"/>
    <mergeCell ref="O31:O33"/>
    <mergeCell ref="P31:P33"/>
    <mergeCell ref="B38:B40"/>
    <mergeCell ref="C38:C40"/>
    <mergeCell ref="D38:D40"/>
    <mergeCell ref="AC31:AC33"/>
    <mergeCell ref="AD31:AD33"/>
    <mergeCell ref="AE31:AE33"/>
    <mergeCell ref="AF31:AF33"/>
    <mergeCell ref="M38:M40"/>
    <mergeCell ref="N38:N40"/>
    <mergeCell ref="O38:O40"/>
    <mergeCell ref="P38:P40"/>
    <mergeCell ref="AA38:AA40"/>
    <mergeCell ref="AB38:AB40"/>
    <mergeCell ref="W31:W33"/>
    <mergeCell ref="X31:X33"/>
    <mergeCell ref="Y31:Y33"/>
    <mergeCell ref="Z31:Z33"/>
    <mergeCell ref="Q31:Q33"/>
    <mergeCell ref="R31:R33"/>
    <mergeCell ref="S31:S33"/>
    <mergeCell ref="T31:T33"/>
    <mergeCell ref="U31:U33"/>
    <mergeCell ref="V31:V33"/>
    <mergeCell ref="AH36:AK36"/>
    <mergeCell ref="AH37:AH40"/>
    <mergeCell ref="AI37:AI40"/>
    <mergeCell ref="AJ37:AJ40"/>
    <mergeCell ref="AK37:AK40"/>
    <mergeCell ref="AC38:AC40"/>
    <mergeCell ref="AD38:AD40"/>
    <mergeCell ref="AE38:AE40"/>
    <mergeCell ref="AF38:AF40"/>
    <mergeCell ref="AG38:AG40"/>
    <mergeCell ref="A43:A49"/>
    <mergeCell ref="G45:G47"/>
    <mergeCell ref="H45:H47"/>
    <mergeCell ref="I45:I47"/>
    <mergeCell ref="J45:J47"/>
    <mergeCell ref="W38:W40"/>
    <mergeCell ref="X38:X40"/>
    <mergeCell ref="Y38:Y40"/>
    <mergeCell ref="Z38:Z40"/>
    <mergeCell ref="Q38:Q40"/>
    <mergeCell ref="R38:R40"/>
    <mergeCell ref="S38:S40"/>
    <mergeCell ref="T38:T40"/>
    <mergeCell ref="U38:U40"/>
    <mergeCell ref="V38:V40"/>
    <mergeCell ref="K38:K40"/>
    <mergeCell ref="L38:L40"/>
    <mergeCell ref="E38:E40"/>
    <mergeCell ref="F38:F40"/>
    <mergeCell ref="A36:A42"/>
    <mergeCell ref="G38:G40"/>
    <mergeCell ref="H38:H40"/>
    <mergeCell ref="I38:I40"/>
    <mergeCell ref="J38:J40"/>
    <mergeCell ref="AH43:AK43"/>
    <mergeCell ref="AH44:AH47"/>
    <mergeCell ref="AI44:AI47"/>
    <mergeCell ref="AJ44:AJ47"/>
    <mergeCell ref="AK44:AK47"/>
    <mergeCell ref="B45:B47"/>
    <mergeCell ref="C45:C47"/>
    <mergeCell ref="D45:D47"/>
    <mergeCell ref="E45:E47"/>
    <mergeCell ref="F45:F47"/>
    <mergeCell ref="AG45:AG47"/>
    <mergeCell ref="AA45:AA47"/>
    <mergeCell ref="AB45:AB47"/>
    <mergeCell ref="AC45:AC47"/>
    <mergeCell ref="AD45:AD47"/>
    <mergeCell ref="AE45:AE47"/>
    <mergeCell ref="AF45:AF47"/>
    <mergeCell ref="A50:A56"/>
    <mergeCell ref="G52:G54"/>
    <mergeCell ref="H52:H54"/>
    <mergeCell ref="I52:I54"/>
    <mergeCell ref="J52:J54"/>
    <mergeCell ref="W45:W47"/>
    <mergeCell ref="X45:X47"/>
    <mergeCell ref="Y45:Y47"/>
    <mergeCell ref="Z45:Z47"/>
    <mergeCell ref="Q45:Q47"/>
    <mergeCell ref="R45:R47"/>
    <mergeCell ref="S45:S47"/>
    <mergeCell ref="T45:T47"/>
    <mergeCell ref="U45:U47"/>
    <mergeCell ref="V45:V47"/>
    <mergeCell ref="K45:K47"/>
    <mergeCell ref="L45:L47"/>
    <mergeCell ref="M45:M47"/>
    <mergeCell ref="N45:N47"/>
    <mergeCell ref="O45:O47"/>
    <mergeCell ref="P45:P47"/>
    <mergeCell ref="B52:B54"/>
    <mergeCell ref="C52:C54"/>
    <mergeCell ref="D52:D54"/>
    <mergeCell ref="AA52:AA54"/>
    <mergeCell ref="AB52:AB54"/>
    <mergeCell ref="AH50:AK50"/>
    <mergeCell ref="AH51:AH54"/>
    <mergeCell ref="AI51:AI54"/>
    <mergeCell ref="AJ51:AJ54"/>
    <mergeCell ref="AK51:AK54"/>
    <mergeCell ref="AC52:AC54"/>
    <mergeCell ref="AD52:AD54"/>
    <mergeCell ref="AE52:AE54"/>
    <mergeCell ref="AF52:AF54"/>
    <mergeCell ref="AG52:AG54"/>
    <mergeCell ref="C58:F58"/>
    <mergeCell ref="G58:K58"/>
    <mergeCell ref="L58:O58"/>
    <mergeCell ref="P58:R58"/>
    <mergeCell ref="T58:W58"/>
    <mergeCell ref="W52:W54"/>
    <mergeCell ref="X52:X54"/>
    <mergeCell ref="Y52:Y54"/>
    <mergeCell ref="Z52:Z54"/>
    <mergeCell ref="Q52:Q54"/>
    <mergeCell ref="R52:R54"/>
    <mergeCell ref="S52:S54"/>
    <mergeCell ref="T52:T54"/>
    <mergeCell ref="U52:U54"/>
    <mergeCell ref="V52:V54"/>
    <mergeCell ref="K52:K54"/>
    <mergeCell ref="L52:L54"/>
    <mergeCell ref="E52:E54"/>
    <mergeCell ref="F52:F54"/>
    <mergeCell ref="M52:M54"/>
    <mergeCell ref="N52:N54"/>
    <mergeCell ref="O52:O54"/>
    <mergeCell ref="P52:P54"/>
    <mergeCell ref="G60:K60"/>
    <mergeCell ref="L60:O60"/>
    <mergeCell ref="P60:R60"/>
    <mergeCell ref="X60:AB60"/>
    <mergeCell ref="AC60:AF60"/>
    <mergeCell ref="AG60:AI60"/>
    <mergeCell ref="X58:AB58"/>
    <mergeCell ref="AC58:AF58"/>
    <mergeCell ref="AG58:AI58"/>
    <mergeCell ref="G59:K59"/>
    <mergeCell ref="L59:O59"/>
    <mergeCell ref="P59:R59"/>
    <mergeCell ref="X59:AB59"/>
    <mergeCell ref="AC59:AF59"/>
    <mergeCell ref="AG59:AI59"/>
    <mergeCell ref="C63:F64"/>
    <mergeCell ref="G63:O63"/>
    <mergeCell ref="P63:R63"/>
    <mergeCell ref="S63:AA63"/>
    <mergeCell ref="AB63:AD63"/>
    <mergeCell ref="G64:O64"/>
    <mergeCell ref="P64:R64"/>
    <mergeCell ref="S64:AA64"/>
    <mergeCell ref="AB64:AD64"/>
  </mergeCells>
  <phoneticPr fontId="3"/>
  <dataValidations count="1">
    <dataValidation type="list" allowBlank="1" showInputMessage="1" showErrorMessage="1" sqref="C20:AG21 C27:AG28 C34:AG35 C41:AG42 C48:AG49 C55:AG56" xr:uid="{E65417C2-FE6D-4310-9AEA-6414BF06709D}">
      <formula1>"●,〇,／"</formula1>
    </dataValidation>
  </dataValidations>
  <printOptions horizontalCentered="1" verticalCentered="1"/>
  <pageMargins left="0.39370078740157483" right="0.39370078740157483" top="0.39370078740157483" bottom="0.19685039370078741" header="0.31496062992125984" footer="0.31496062992125984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F897-36A8-4A1E-83E6-52C9BA2AFCFD}">
  <dimension ref="A1:AK64"/>
  <sheetViews>
    <sheetView topLeftCell="A42" zoomScaleNormal="100" workbookViewId="0">
      <selection activeCell="E55" sqref="E55"/>
    </sheetView>
  </sheetViews>
  <sheetFormatPr defaultRowHeight="18"/>
  <cols>
    <col min="1" max="1" width="5.33203125" style="1" customWidth="1"/>
    <col min="2" max="2" width="6.5" style="1" customWidth="1"/>
    <col min="3" max="36" width="3.08203125" style="1" customWidth="1"/>
    <col min="37" max="37" width="3.08203125" style="8" customWidth="1"/>
    <col min="38" max="16384" width="8.6640625" style="1"/>
  </cols>
  <sheetData>
    <row r="1" spans="1:37">
      <c r="A1" s="1" t="s">
        <v>53</v>
      </c>
    </row>
    <row r="2" spans="1:37" ht="12.5" customHeight="1">
      <c r="A2" s="105" t="s">
        <v>48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</row>
    <row r="3" spans="1:37" ht="12.5" customHeigh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</row>
    <row r="4" spans="1:37">
      <c r="AB4" s="106" t="s">
        <v>15</v>
      </c>
      <c r="AC4" s="106"/>
      <c r="AD4" s="106"/>
      <c r="AE4" s="106"/>
      <c r="AF4" s="106"/>
      <c r="AG4" s="106"/>
      <c r="AH4" s="106"/>
      <c r="AI4" s="106"/>
      <c r="AJ4" s="106"/>
      <c r="AK4" s="106"/>
    </row>
    <row r="5" spans="1:37">
      <c r="AC5" s="11"/>
      <c r="AD5" s="11"/>
      <c r="AE5" s="11"/>
      <c r="AF5" s="11"/>
      <c r="AG5" s="11"/>
      <c r="AH5" s="11"/>
      <c r="AI5" s="11"/>
    </row>
    <row r="6" spans="1:37">
      <c r="S6" s="107" t="s">
        <v>16</v>
      </c>
      <c r="T6" s="107"/>
      <c r="U6" s="107"/>
      <c r="V6" s="107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1"/>
      <c r="AH6" s="11"/>
      <c r="AI6" s="11"/>
    </row>
    <row r="7" spans="1:37" ht="7.5" customHeight="1">
      <c r="S7" s="7"/>
      <c r="T7" s="7"/>
      <c r="U7" s="7"/>
      <c r="V7" s="7"/>
      <c r="AE7" s="11"/>
      <c r="AF7" s="11"/>
      <c r="AG7" s="11"/>
      <c r="AH7" s="11"/>
      <c r="AI7" s="11"/>
    </row>
    <row r="8" spans="1:37">
      <c r="O8" s="108" t="s">
        <v>19</v>
      </c>
      <c r="P8" s="108"/>
      <c r="Q8" s="108"/>
      <c r="R8" s="108"/>
      <c r="S8" s="107" t="s">
        <v>17</v>
      </c>
      <c r="T8" s="107"/>
      <c r="U8" s="107"/>
      <c r="V8" s="107"/>
    </row>
    <row r="9" spans="1:37" ht="7.5" customHeight="1">
      <c r="R9" s="8"/>
      <c r="S9" s="7"/>
      <c r="T9" s="7"/>
      <c r="U9" s="7"/>
      <c r="V9" s="7"/>
    </row>
    <row r="10" spans="1:37">
      <c r="S10" s="107" t="s">
        <v>18</v>
      </c>
      <c r="T10" s="107"/>
      <c r="U10" s="107"/>
      <c r="V10" s="107"/>
      <c r="AH10" s="1" t="s">
        <v>20</v>
      </c>
    </row>
    <row r="12" spans="1:37">
      <c r="B12" s="107" t="s">
        <v>0</v>
      </c>
      <c r="C12" s="101"/>
      <c r="D12" s="109" t="s">
        <v>45</v>
      </c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</row>
    <row r="13" spans="1:37">
      <c r="B13" s="107" t="s">
        <v>1</v>
      </c>
      <c r="C13" s="101"/>
      <c r="D13" s="99">
        <v>2025</v>
      </c>
      <c r="E13" s="99"/>
      <c r="F13" s="1" t="s">
        <v>2</v>
      </c>
      <c r="G13" s="99">
        <v>10</v>
      </c>
      <c r="H13" s="99"/>
      <c r="I13" s="1" t="s">
        <v>3</v>
      </c>
      <c r="J13" s="99">
        <v>1</v>
      </c>
      <c r="K13" s="99"/>
      <c r="L13" s="1" t="s">
        <v>4</v>
      </c>
      <c r="M13" s="108" t="s">
        <v>5</v>
      </c>
      <c r="N13" s="108"/>
      <c r="O13" s="99">
        <v>2026</v>
      </c>
      <c r="P13" s="99"/>
      <c r="Q13" s="1" t="s">
        <v>2</v>
      </c>
      <c r="R13" s="99">
        <v>3</v>
      </c>
      <c r="S13" s="99"/>
      <c r="T13" s="1" t="s">
        <v>3</v>
      </c>
      <c r="U13" s="99">
        <v>13</v>
      </c>
      <c r="V13" s="99"/>
      <c r="W13" s="1" t="s">
        <v>4</v>
      </c>
    </row>
    <row r="14" spans="1:37" ht="18.5" thickBot="1">
      <c r="A14" s="1" t="s">
        <v>6</v>
      </c>
      <c r="AE14" s="100">
        <v>2025</v>
      </c>
      <c r="AF14" s="100"/>
      <c r="AG14" s="100"/>
      <c r="AH14" s="101" t="s">
        <v>14</v>
      </c>
      <c r="AI14" s="101"/>
    </row>
    <row r="15" spans="1:37" ht="18.5" thickTop="1">
      <c r="A15" s="117">
        <v>10</v>
      </c>
      <c r="B15" s="4" t="s">
        <v>7</v>
      </c>
      <c r="C15" s="9">
        <v>45931</v>
      </c>
      <c r="D15" s="9">
        <v>45932</v>
      </c>
      <c r="E15" s="9">
        <v>45933</v>
      </c>
      <c r="F15" s="16">
        <v>45934</v>
      </c>
      <c r="G15" s="16">
        <v>45935</v>
      </c>
      <c r="H15" s="9">
        <v>45936</v>
      </c>
      <c r="I15" s="9">
        <v>45937</v>
      </c>
      <c r="J15" s="9">
        <v>45938</v>
      </c>
      <c r="K15" s="9">
        <v>45939</v>
      </c>
      <c r="L15" s="9">
        <v>45940</v>
      </c>
      <c r="M15" s="16">
        <v>45941</v>
      </c>
      <c r="N15" s="16">
        <v>45942</v>
      </c>
      <c r="O15" s="16">
        <v>45943</v>
      </c>
      <c r="P15" s="9">
        <v>45944</v>
      </c>
      <c r="Q15" s="9">
        <v>45945</v>
      </c>
      <c r="R15" s="9">
        <v>45946</v>
      </c>
      <c r="S15" s="9">
        <v>45947</v>
      </c>
      <c r="T15" s="16">
        <v>45948</v>
      </c>
      <c r="U15" s="16">
        <v>45949</v>
      </c>
      <c r="V15" s="9">
        <v>45950</v>
      </c>
      <c r="W15" s="9">
        <v>45951</v>
      </c>
      <c r="X15" s="9">
        <v>45952</v>
      </c>
      <c r="Y15" s="9">
        <v>45953</v>
      </c>
      <c r="Z15" s="9">
        <v>45954</v>
      </c>
      <c r="AA15" s="16">
        <v>45955</v>
      </c>
      <c r="AB15" s="16">
        <v>45956</v>
      </c>
      <c r="AC15" s="9">
        <v>45957</v>
      </c>
      <c r="AD15" s="9">
        <v>45958</v>
      </c>
      <c r="AE15" s="9">
        <v>45959</v>
      </c>
      <c r="AF15" s="9">
        <v>45960</v>
      </c>
      <c r="AG15" s="21">
        <v>45961</v>
      </c>
      <c r="AH15" s="88" t="s">
        <v>11</v>
      </c>
      <c r="AI15" s="89"/>
      <c r="AJ15" s="89"/>
      <c r="AK15" s="90"/>
    </row>
    <row r="16" spans="1:37" ht="18" customHeight="1">
      <c r="A16" s="118"/>
      <c r="B16" s="2" t="s">
        <v>8</v>
      </c>
      <c r="C16" s="10">
        <v>45931</v>
      </c>
      <c r="D16" s="10">
        <v>45932</v>
      </c>
      <c r="E16" s="10">
        <v>45933</v>
      </c>
      <c r="F16" s="17">
        <v>45934</v>
      </c>
      <c r="G16" s="17">
        <v>45935</v>
      </c>
      <c r="H16" s="10">
        <v>45936</v>
      </c>
      <c r="I16" s="10">
        <v>45937</v>
      </c>
      <c r="J16" s="10">
        <v>45938</v>
      </c>
      <c r="K16" s="10">
        <v>45939</v>
      </c>
      <c r="L16" s="10">
        <v>45940</v>
      </c>
      <c r="M16" s="17">
        <v>45941</v>
      </c>
      <c r="N16" s="17">
        <v>45942</v>
      </c>
      <c r="O16" s="17">
        <v>45943</v>
      </c>
      <c r="P16" s="10">
        <v>45944</v>
      </c>
      <c r="Q16" s="10">
        <v>45945</v>
      </c>
      <c r="R16" s="10">
        <v>45946</v>
      </c>
      <c r="S16" s="10">
        <v>45947</v>
      </c>
      <c r="T16" s="17">
        <v>45948</v>
      </c>
      <c r="U16" s="17">
        <v>45949</v>
      </c>
      <c r="V16" s="10">
        <v>45950</v>
      </c>
      <c r="W16" s="10">
        <v>45951</v>
      </c>
      <c r="X16" s="10">
        <v>45952</v>
      </c>
      <c r="Y16" s="10">
        <v>45953</v>
      </c>
      <c r="Z16" s="10">
        <v>45954</v>
      </c>
      <c r="AA16" s="17">
        <v>45955</v>
      </c>
      <c r="AB16" s="17">
        <v>45956</v>
      </c>
      <c r="AC16" s="10">
        <v>45957</v>
      </c>
      <c r="AD16" s="10">
        <v>45958</v>
      </c>
      <c r="AE16" s="10">
        <v>45959</v>
      </c>
      <c r="AF16" s="10">
        <v>45960</v>
      </c>
      <c r="AG16" s="22">
        <v>45961</v>
      </c>
      <c r="AH16" s="91" t="s">
        <v>12</v>
      </c>
      <c r="AI16" s="92" t="s">
        <v>13</v>
      </c>
      <c r="AJ16" s="93" t="s">
        <v>42</v>
      </c>
      <c r="AK16" s="94" t="s">
        <v>43</v>
      </c>
    </row>
    <row r="17" spans="1:37" ht="17.5" customHeight="1">
      <c r="A17" s="118"/>
      <c r="B17" s="98" t="s">
        <v>9</v>
      </c>
      <c r="C17" s="110"/>
      <c r="D17" s="110"/>
      <c r="E17" s="110"/>
      <c r="F17" s="113"/>
      <c r="G17" s="113"/>
      <c r="H17" s="110"/>
      <c r="I17" s="110"/>
      <c r="J17" s="110"/>
      <c r="K17" s="110"/>
      <c r="L17" s="110"/>
      <c r="M17" s="113"/>
      <c r="N17" s="113"/>
      <c r="O17" s="113" t="s">
        <v>27</v>
      </c>
      <c r="P17" s="110"/>
      <c r="Q17" s="110"/>
      <c r="R17" s="110"/>
      <c r="S17" s="110"/>
      <c r="T17" s="113"/>
      <c r="U17" s="113"/>
      <c r="V17" s="110" t="s">
        <v>46</v>
      </c>
      <c r="W17" s="110"/>
      <c r="X17" s="110"/>
      <c r="Y17" s="110"/>
      <c r="Z17" s="110"/>
      <c r="AA17" s="113"/>
      <c r="AB17" s="113"/>
      <c r="AC17" s="110"/>
      <c r="AD17" s="110"/>
      <c r="AE17" s="110"/>
      <c r="AF17" s="110"/>
      <c r="AG17" s="120"/>
      <c r="AH17" s="91"/>
      <c r="AI17" s="92"/>
      <c r="AJ17" s="93"/>
      <c r="AK17" s="94"/>
    </row>
    <row r="18" spans="1:37" ht="17.5" customHeight="1">
      <c r="A18" s="118"/>
      <c r="B18" s="98"/>
      <c r="C18" s="111"/>
      <c r="D18" s="111"/>
      <c r="E18" s="111"/>
      <c r="F18" s="114"/>
      <c r="G18" s="114"/>
      <c r="H18" s="111"/>
      <c r="I18" s="111"/>
      <c r="J18" s="111"/>
      <c r="K18" s="111"/>
      <c r="L18" s="111"/>
      <c r="M18" s="114"/>
      <c r="N18" s="114"/>
      <c r="O18" s="114"/>
      <c r="P18" s="111"/>
      <c r="Q18" s="111"/>
      <c r="R18" s="111"/>
      <c r="S18" s="111"/>
      <c r="T18" s="114"/>
      <c r="U18" s="114"/>
      <c r="V18" s="111"/>
      <c r="W18" s="111"/>
      <c r="X18" s="111"/>
      <c r="Y18" s="111"/>
      <c r="Z18" s="111"/>
      <c r="AA18" s="114"/>
      <c r="AB18" s="114"/>
      <c r="AC18" s="111"/>
      <c r="AD18" s="111"/>
      <c r="AE18" s="111"/>
      <c r="AF18" s="111"/>
      <c r="AG18" s="121"/>
      <c r="AH18" s="91"/>
      <c r="AI18" s="92"/>
      <c r="AJ18" s="93"/>
      <c r="AK18" s="94"/>
    </row>
    <row r="19" spans="1:37" ht="17.5" customHeight="1">
      <c r="A19" s="118"/>
      <c r="B19" s="98"/>
      <c r="C19" s="112"/>
      <c r="D19" s="112"/>
      <c r="E19" s="112"/>
      <c r="F19" s="115"/>
      <c r="G19" s="115"/>
      <c r="H19" s="112"/>
      <c r="I19" s="112"/>
      <c r="J19" s="112"/>
      <c r="K19" s="112"/>
      <c r="L19" s="112"/>
      <c r="M19" s="115"/>
      <c r="N19" s="115"/>
      <c r="O19" s="115"/>
      <c r="P19" s="112"/>
      <c r="Q19" s="112"/>
      <c r="R19" s="112"/>
      <c r="S19" s="112"/>
      <c r="T19" s="115"/>
      <c r="U19" s="115"/>
      <c r="V19" s="112"/>
      <c r="W19" s="112"/>
      <c r="X19" s="112"/>
      <c r="Y19" s="112"/>
      <c r="Z19" s="112"/>
      <c r="AA19" s="115"/>
      <c r="AB19" s="115"/>
      <c r="AC19" s="112"/>
      <c r="AD19" s="112"/>
      <c r="AE19" s="112"/>
      <c r="AF19" s="112"/>
      <c r="AG19" s="122"/>
      <c r="AH19" s="91"/>
      <c r="AI19" s="92"/>
      <c r="AJ19" s="93"/>
      <c r="AK19" s="94"/>
    </row>
    <row r="20" spans="1:37" ht="15" customHeight="1">
      <c r="A20" s="118"/>
      <c r="B20" s="2" t="s">
        <v>10</v>
      </c>
      <c r="C20" s="13" t="s">
        <v>30</v>
      </c>
      <c r="D20" s="13" t="s">
        <v>30</v>
      </c>
      <c r="E20" s="13" t="s">
        <v>30</v>
      </c>
      <c r="F20" s="18" t="s">
        <v>30</v>
      </c>
      <c r="G20" s="18" t="s">
        <v>30</v>
      </c>
      <c r="H20" s="13" t="s">
        <v>30</v>
      </c>
      <c r="I20" s="13" t="s">
        <v>30</v>
      </c>
      <c r="J20" s="13" t="s">
        <v>30</v>
      </c>
      <c r="K20" s="13" t="s">
        <v>30</v>
      </c>
      <c r="L20" s="13" t="s">
        <v>30</v>
      </c>
      <c r="M20" s="18" t="s">
        <v>30</v>
      </c>
      <c r="N20" s="18" t="s">
        <v>30</v>
      </c>
      <c r="O20" s="18" t="s">
        <v>30</v>
      </c>
      <c r="P20" s="13" t="s">
        <v>30</v>
      </c>
      <c r="Q20" s="13" t="s">
        <v>30</v>
      </c>
      <c r="R20" s="13" t="s">
        <v>30</v>
      </c>
      <c r="S20" s="13" t="s">
        <v>30</v>
      </c>
      <c r="T20" s="18" t="s">
        <v>30</v>
      </c>
      <c r="U20" s="18" t="s">
        <v>30</v>
      </c>
      <c r="V20" s="13" t="s">
        <v>28</v>
      </c>
      <c r="W20" s="13" t="s">
        <v>28</v>
      </c>
      <c r="X20" s="13" t="s">
        <v>28</v>
      </c>
      <c r="Y20" s="13" t="s">
        <v>28</v>
      </c>
      <c r="Z20" s="13" t="s">
        <v>28</v>
      </c>
      <c r="AA20" s="18" t="s">
        <v>29</v>
      </c>
      <c r="AB20" s="18" t="s">
        <v>29</v>
      </c>
      <c r="AC20" s="13" t="s">
        <v>28</v>
      </c>
      <c r="AD20" s="13" t="s">
        <v>28</v>
      </c>
      <c r="AE20" s="13" t="s">
        <v>28</v>
      </c>
      <c r="AF20" s="13" t="s">
        <v>28</v>
      </c>
      <c r="AG20" s="23" t="s">
        <v>28</v>
      </c>
      <c r="AH20" s="24">
        <f>COUNTIF(C20:AG20,"●")</f>
        <v>2</v>
      </c>
      <c r="AI20" s="26">
        <f>COUNTIF(C20:AG20,"●")+COUNTIF(C20:AG20,"〇")</f>
        <v>12</v>
      </c>
      <c r="AJ20" s="3">
        <v>2</v>
      </c>
      <c r="AK20" s="27" t="s">
        <v>44</v>
      </c>
    </row>
    <row r="21" spans="1:37" ht="18.5" thickBot="1">
      <c r="A21" s="118"/>
      <c r="B21" s="2" t="s">
        <v>39</v>
      </c>
      <c r="C21" s="13" t="s">
        <v>30</v>
      </c>
      <c r="D21" s="13" t="s">
        <v>30</v>
      </c>
      <c r="E21" s="13" t="s">
        <v>30</v>
      </c>
      <c r="F21" s="18" t="s">
        <v>30</v>
      </c>
      <c r="G21" s="18" t="s">
        <v>30</v>
      </c>
      <c r="H21" s="13" t="s">
        <v>30</v>
      </c>
      <c r="I21" s="13" t="s">
        <v>30</v>
      </c>
      <c r="J21" s="13" t="s">
        <v>30</v>
      </c>
      <c r="K21" s="13" t="s">
        <v>30</v>
      </c>
      <c r="L21" s="13" t="s">
        <v>30</v>
      </c>
      <c r="M21" s="18" t="s">
        <v>30</v>
      </c>
      <c r="N21" s="18" t="s">
        <v>30</v>
      </c>
      <c r="O21" s="18" t="s">
        <v>30</v>
      </c>
      <c r="P21" s="13" t="s">
        <v>30</v>
      </c>
      <c r="Q21" s="13" t="s">
        <v>30</v>
      </c>
      <c r="R21" s="13" t="s">
        <v>30</v>
      </c>
      <c r="S21" s="13" t="s">
        <v>30</v>
      </c>
      <c r="T21" s="18" t="s">
        <v>30</v>
      </c>
      <c r="U21" s="18" t="s">
        <v>30</v>
      </c>
      <c r="V21" s="13" t="s">
        <v>28</v>
      </c>
      <c r="W21" s="13" t="s">
        <v>28</v>
      </c>
      <c r="X21" s="13" t="s">
        <v>28</v>
      </c>
      <c r="Y21" s="13" t="s">
        <v>28</v>
      </c>
      <c r="Z21" s="13" t="s">
        <v>28</v>
      </c>
      <c r="AA21" s="18" t="s">
        <v>29</v>
      </c>
      <c r="AB21" s="18" t="s">
        <v>29</v>
      </c>
      <c r="AC21" s="13" t="s">
        <v>28</v>
      </c>
      <c r="AD21" s="13" t="s">
        <v>28</v>
      </c>
      <c r="AE21" s="13" t="s">
        <v>28</v>
      </c>
      <c r="AF21" s="13" t="s">
        <v>28</v>
      </c>
      <c r="AG21" s="23" t="s">
        <v>28</v>
      </c>
      <c r="AH21" s="25">
        <f>COUNTIF(C21:AG21,"●")</f>
        <v>2</v>
      </c>
      <c r="AI21" s="6">
        <f>COUNTIF(C21:AG21,"●")+COUNTIF(C21:AG21,"〇")</f>
        <v>12</v>
      </c>
      <c r="AJ21" s="6">
        <v>2</v>
      </c>
      <c r="AK21" s="28" t="s">
        <v>44</v>
      </c>
    </row>
    <row r="22" spans="1:37" ht="18.5" thickTop="1">
      <c r="A22" s="117">
        <f>IF(A15+1=13,1,A15+1)</f>
        <v>11</v>
      </c>
      <c r="B22" s="4" t="s">
        <v>7</v>
      </c>
      <c r="C22" s="16">
        <v>45962</v>
      </c>
      <c r="D22" s="16">
        <v>45963</v>
      </c>
      <c r="E22" s="16">
        <v>45964</v>
      </c>
      <c r="F22" s="9">
        <v>45965</v>
      </c>
      <c r="G22" s="9">
        <v>45966</v>
      </c>
      <c r="H22" s="9">
        <v>45967</v>
      </c>
      <c r="I22" s="9">
        <v>45968</v>
      </c>
      <c r="J22" s="16">
        <v>45969</v>
      </c>
      <c r="K22" s="16">
        <v>45970</v>
      </c>
      <c r="L22" s="9">
        <v>45971</v>
      </c>
      <c r="M22" s="9">
        <v>45972</v>
      </c>
      <c r="N22" s="9">
        <v>45973</v>
      </c>
      <c r="O22" s="9">
        <v>45974</v>
      </c>
      <c r="P22" s="9">
        <v>45975</v>
      </c>
      <c r="Q22" s="16">
        <v>45976</v>
      </c>
      <c r="R22" s="16">
        <v>45977</v>
      </c>
      <c r="S22" s="9">
        <v>45978</v>
      </c>
      <c r="T22" s="9">
        <v>45979</v>
      </c>
      <c r="U22" s="9">
        <v>45980</v>
      </c>
      <c r="V22" s="9">
        <v>45981</v>
      </c>
      <c r="W22" s="9">
        <v>45982</v>
      </c>
      <c r="X22" s="16">
        <v>45983</v>
      </c>
      <c r="Y22" s="16">
        <v>45984</v>
      </c>
      <c r="Z22" s="16">
        <v>45985</v>
      </c>
      <c r="AA22" s="9">
        <v>45986</v>
      </c>
      <c r="AB22" s="9">
        <v>45987</v>
      </c>
      <c r="AC22" s="9">
        <v>45988</v>
      </c>
      <c r="AD22" s="9">
        <v>45989</v>
      </c>
      <c r="AE22" s="16">
        <v>45990</v>
      </c>
      <c r="AF22" s="16">
        <v>45991</v>
      </c>
      <c r="AG22" s="9"/>
      <c r="AH22" s="88" t="s">
        <v>11</v>
      </c>
      <c r="AI22" s="89"/>
      <c r="AJ22" s="89"/>
      <c r="AK22" s="90"/>
    </row>
    <row r="23" spans="1:37" ht="18" customHeight="1">
      <c r="A23" s="118"/>
      <c r="B23" s="2" t="s">
        <v>8</v>
      </c>
      <c r="C23" s="17">
        <v>45962</v>
      </c>
      <c r="D23" s="17">
        <v>45963</v>
      </c>
      <c r="E23" s="17">
        <v>45964</v>
      </c>
      <c r="F23" s="10">
        <v>45965</v>
      </c>
      <c r="G23" s="10">
        <v>45966</v>
      </c>
      <c r="H23" s="10">
        <v>45967</v>
      </c>
      <c r="I23" s="10">
        <v>45968</v>
      </c>
      <c r="J23" s="17">
        <v>45969</v>
      </c>
      <c r="K23" s="17">
        <v>45970</v>
      </c>
      <c r="L23" s="10">
        <v>45971</v>
      </c>
      <c r="M23" s="10">
        <v>45972</v>
      </c>
      <c r="N23" s="10">
        <v>45973</v>
      </c>
      <c r="O23" s="10">
        <v>45974</v>
      </c>
      <c r="P23" s="10">
        <v>45975</v>
      </c>
      <c r="Q23" s="17">
        <v>45976</v>
      </c>
      <c r="R23" s="17">
        <v>45977</v>
      </c>
      <c r="S23" s="10">
        <v>45978</v>
      </c>
      <c r="T23" s="10">
        <v>45979</v>
      </c>
      <c r="U23" s="10">
        <v>45980</v>
      </c>
      <c r="V23" s="10">
        <v>45981</v>
      </c>
      <c r="W23" s="10">
        <v>45982</v>
      </c>
      <c r="X23" s="17">
        <v>45983</v>
      </c>
      <c r="Y23" s="17">
        <v>45984</v>
      </c>
      <c r="Z23" s="17">
        <v>45985</v>
      </c>
      <c r="AA23" s="10">
        <v>45986</v>
      </c>
      <c r="AB23" s="10">
        <v>45987</v>
      </c>
      <c r="AC23" s="10">
        <v>45988</v>
      </c>
      <c r="AD23" s="10">
        <v>45989</v>
      </c>
      <c r="AE23" s="17">
        <v>45990</v>
      </c>
      <c r="AF23" s="17">
        <v>45991</v>
      </c>
      <c r="AG23" s="10"/>
      <c r="AH23" s="91" t="s">
        <v>12</v>
      </c>
      <c r="AI23" s="92" t="s">
        <v>13</v>
      </c>
      <c r="AJ23" s="93" t="s">
        <v>42</v>
      </c>
      <c r="AK23" s="94" t="s">
        <v>43</v>
      </c>
    </row>
    <row r="24" spans="1:37" ht="17.5" customHeight="1">
      <c r="A24" s="118"/>
      <c r="B24" s="98" t="s">
        <v>9</v>
      </c>
      <c r="C24" s="113"/>
      <c r="D24" s="113"/>
      <c r="E24" s="113" t="s">
        <v>31</v>
      </c>
      <c r="F24" s="110"/>
      <c r="G24" s="110"/>
      <c r="H24" s="110"/>
      <c r="I24" s="110" t="s">
        <v>47</v>
      </c>
      <c r="J24" s="113"/>
      <c r="K24" s="113"/>
      <c r="L24" s="110"/>
      <c r="M24" s="110"/>
      <c r="N24" s="110"/>
      <c r="O24" s="110"/>
      <c r="P24" s="110"/>
      <c r="Q24" s="113"/>
      <c r="R24" s="113"/>
      <c r="S24" s="110"/>
      <c r="T24" s="110"/>
      <c r="U24" s="110"/>
      <c r="V24" s="110"/>
      <c r="W24" s="110"/>
      <c r="X24" s="113"/>
      <c r="Y24" s="113" t="s">
        <v>33</v>
      </c>
      <c r="Z24" s="113" t="s">
        <v>32</v>
      </c>
      <c r="AA24" s="110"/>
      <c r="AB24" s="110"/>
      <c r="AC24" s="110"/>
      <c r="AD24" s="110"/>
      <c r="AE24" s="113"/>
      <c r="AF24" s="113"/>
      <c r="AG24" s="110"/>
      <c r="AH24" s="91"/>
      <c r="AI24" s="92"/>
      <c r="AJ24" s="93"/>
      <c r="AK24" s="94"/>
    </row>
    <row r="25" spans="1:37" ht="17.5" customHeight="1">
      <c r="A25" s="118"/>
      <c r="B25" s="98"/>
      <c r="C25" s="114"/>
      <c r="D25" s="114"/>
      <c r="E25" s="114"/>
      <c r="F25" s="111"/>
      <c r="G25" s="111"/>
      <c r="H25" s="111"/>
      <c r="I25" s="111"/>
      <c r="J25" s="114"/>
      <c r="K25" s="114"/>
      <c r="L25" s="111"/>
      <c r="M25" s="111"/>
      <c r="N25" s="111"/>
      <c r="O25" s="111"/>
      <c r="P25" s="111"/>
      <c r="Q25" s="114"/>
      <c r="R25" s="114"/>
      <c r="S25" s="111"/>
      <c r="T25" s="111"/>
      <c r="U25" s="111"/>
      <c r="V25" s="111"/>
      <c r="W25" s="111"/>
      <c r="X25" s="114"/>
      <c r="Y25" s="114"/>
      <c r="Z25" s="114"/>
      <c r="AA25" s="111"/>
      <c r="AB25" s="111"/>
      <c r="AC25" s="111"/>
      <c r="AD25" s="111"/>
      <c r="AE25" s="114"/>
      <c r="AF25" s="114"/>
      <c r="AG25" s="111"/>
      <c r="AH25" s="91"/>
      <c r="AI25" s="92"/>
      <c r="AJ25" s="93"/>
      <c r="AK25" s="94"/>
    </row>
    <row r="26" spans="1:37" ht="17.5" customHeight="1">
      <c r="A26" s="118"/>
      <c r="B26" s="98"/>
      <c r="C26" s="115"/>
      <c r="D26" s="115"/>
      <c r="E26" s="115"/>
      <c r="F26" s="112"/>
      <c r="G26" s="112"/>
      <c r="H26" s="112"/>
      <c r="I26" s="112"/>
      <c r="J26" s="115"/>
      <c r="K26" s="115"/>
      <c r="L26" s="112"/>
      <c r="M26" s="112"/>
      <c r="N26" s="112"/>
      <c r="O26" s="112"/>
      <c r="P26" s="112"/>
      <c r="Q26" s="115"/>
      <c r="R26" s="115"/>
      <c r="S26" s="112"/>
      <c r="T26" s="112"/>
      <c r="U26" s="112"/>
      <c r="V26" s="112"/>
      <c r="W26" s="112"/>
      <c r="X26" s="115"/>
      <c r="Y26" s="115"/>
      <c r="Z26" s="115"/>
      <c r="AA26" s="112"/>
      <c r="AB26" s="112"/>
      <c r="AC26" s="112"/>
      <c r="AD26" s="112"/>
      <c r="AE26" s="115"/>
      <c r="AF26" s="115"/>
      <c r="AG26" s="112"/>
      <c r="AH26" s="91"/>
      <c r="AI26" s="92"/>
      <c r="AJ26" s="93"/>
      <c r="AK26" s="94"/>
    </row>
    <row r="27" spans="1:37">
      <c r="A27" s="118"/>
      <c r="B27" s="2" t="s">
        <v>10</v>
      </c>
      <c r="C27" s="18" t="s">
        <v>29</v>
      </c>
      <c r="D27" s="18" t="s">
        <v>29</v>
      </c>
      <c r="E27" s="18" t="s">
        <v>28</v>
      </c>
      <c r="F27" s="13" t="s">
        <v>28</v>
      </c>
      <c r="G27" s="13" t="s">
        <v>28</v>
      </c>
      <c r="H27" s="13" t="s">
        <v>28</v>
      </c>
      <c r="I27" s="13" t="s">
        <v>28</v>
      </c>
      <c r="J27" s="18" t="s">
        <v>29</v>
      </c>
      <c r="K27" s="18" t="s">
        <v>29</v>
      </c>
      <c r="L27" s="13" t="s">
        <v>28</v>
      </c>
      <c r="M27" s="13" t="s">
        <v>28</v>
      </c>
      <c r="N27" s="13" t="s">
        <v>28</v>
      </c>
      <c r="O27" s="13" t="s">
        <v>28</v>
      </c>
      <c r="P27" s="13" t="s">
        <v>28</v>
      </c>
      <c r="Q27" s="18" t="s">
        <v>29</v>
      </c>
      <c r="R27" s="18" t="s">
        <v>29</v>
      </c>
      <c r="S27" s="13" t="s">
        <v>28</v>
      </c>
      <c r="T27" s="13" t="s">
        <v>28</v>
      </c>
      <c r="U27" s="13" t="s">
        <v>28</v>
      </c>
      <c r="V27" s="13" t="s">
        <v>28</v>
      </c>
      <c r="W27" s="13" t="s">
        <v>28</v>
      </c>
      <c r="X27" s="18" t="s">
        <v>29</v>
      </c>
      <c r="Y27" s="18" t="s">
        <v>29</v>
      </c>
      <c r="Z27" s="18" t="s">
        <v>28</v>
      </c>
      <c r="AA27" s="13" t="s">
        <v>28</v>
      </c>
      <c r="AB27" s="13" t="s">
        <v>28</v>
      </c>
      <c r="AC27" s="13" t="s">
        <v>28</v>
      </c>
      <c r="AD27" s="13" t="s">
        <v>28</v>
      </c>
      <c r="AE27" s="18" t="s">
        <v>29</v>
      </c>
      <c r="AF27" s="18" t="s">
        <v>29</v>
      </c>
      <c r="AG27" s="13"/>
      <c r="AH27" s="24">
        <f>COUNTIF(C27:AG27,"●")</f>
        <v>10</v>
      </c>
      <c r="AI27" s="26">
        <f>COUNTIF(C27:AG27,"●")+COUNTIF(C27:AG27,"〇")</f>
        <v>30</v>
      </c>
      <c r="AJ27" s="3">
        <v>10</v>
      </c>
      <c r="AK27" s="27" t="s">
        <v>44</v>
      </c>
    </row>
    <row r="28" spans="1:37" ht="18.5" thickBot="1">
      <c r="A28" s="118"/>
      <c r="B28" s="2" t="s">
        <v>39</v>
      </c>
      <c r="C28" s="18" t="s">
        <v>29</v>
      </c>
      <c r="D28" s="18" t="s">
        <v>29</v>
      </c>
      <c r="E28" s="18" t="s">
        <v>28</v>
      </c>
      <c r="F28" s="13" t="s">
        <v>28</v>
      </c>
      <c r="G28" s="13" t="s">
        <v>28</v>
      </c>
      <c r="H28" s="13" t="s">
        <v>28</v>
      </c>
      <c r="I28" s="13" t="s">
        <v>29</v>
      </c>
      <c r="J28" s="18" t="s">
        <v>28</v>
      </c>
      <c r="K28" s="18" t="s">
        <v>29</v>
      </c>
      <c r="L28" s="13" t="s">
        <v>28</v>
      </c>
      <c r="M28" s="13" t="s">
        <v>28</v>
      </c>
      <c r="N28" s="13" t="s">
        <v>28</v>
      </c>
      <c r="O28" s="13" t="s">
        <v>28</v>
      </c>
      <c r="P28" s="13" t="s">
        <v>28</v>
      </c>
      <c r="Q28" s="18" t="s">
        <v>29</v>
      </c>
      <c r="R28" s="18" t="s">
        <v>29</v>
      </c>
      <c r="S28" s="13" t="s">
        <v>28</v>
      </c>
      <c r="T28" s="13" t="s">
        <v>28</v>
      </c>
      <c r="U28" s="13" t="s">
        <v>28</v>
      </c>
      <c r="V28" s="13" t="s">
        <v>28</v>
      </c>
      <c r="W28" s="13" t="s">
        <v>28</v>
      </c>
      <c r="X28" s="18" t="s">
        <v>28</v>
      </c>
      <c r="Y28" s="18" t="s">
        <v>29</v>
      </c>
      <c r="Z28" s="18" t="s">
        <v>29</v>
      </c>
      <c r="AA28" s="13" t="s">
        <v>28</v>
      </c>
      <c r="AB28" s="13" t="s">
        <v>28</v>
      </c>
      <c r="AC28" s="13" t="s">
        <v>28</v>
      </c>
      <c r="AD28" s="13" t="s">
        <v>28</v>
      </c>
      <c r="AE28" s="18" t="s">
        <v>29</v>
      </c>
      <c r="AF28" s="18" t="s">
        <v>29</v>
      </c>
      <c r="AG28" s="13"/>
      <c r="AH28" s="25">
        <f>COUNTIF(C28:AG28,"●")</f>
        <v>10</v>
      </c>
      <c r="AI28" s="6">
        <f>COUNTIF(C28:AG28,"●")+COUNTIF(C28:AG28,"〇")</f>
        <v>30</v>
      </c>
      <c r="AJ28" s="6">
        <v>10</v>
      </c>
      <c r="AK28" s="28" t="s">
        <v>44</v>
      </c>
    </row>
    <row r="29" spans="1:37" ht="18.5" thickTop="1">
      <c r="A29" s="117">
        <f>IF(A22+1=13,1,A22+1)</f>
        <v>12</v>
      </c>
      <c r="B29" s="4" t="s">
        <v>7</v>
      </c>
      <c r="C29" s="9">
        <v>45992</v>
      </c>
      <c r="D29" s="9">
        <v>45993</v>
      </c>
      <c r="E29" s="9">
        <v>45994</v>
      </c>
      <c r="F29" s="9">
        <v>45995</v>
      </c>
      <c r="G29" s="9">
        <v>45996</v>
      </c>
      <c r="H29" s="16">
        <v>45997</v>
      </c>
      <c r="I29" s="16">
        <v>45998</v>
      </c>
      <c r="J29" s="9">
        <v>45999</v>
      </c>
      <c r="K29" s="9">
        <v>46000</v>
      </c>
      <c r="L29" s="9">
        <v>46001</v>
      </c>
      <c r="M29" s="9">
        <v>46002</v>
      </c>
      <c r="N29" s="9">
        <v>46003</v>
      </c>
      <c r="O29" s="16">
        <v>46004</v>
      </c>
      <c r="P29" s="16">
        <v>46005</v>
      </c>
      <c r="Q29" s="9">
        <v>46006</v>
      </c>
      <c r="R29" s="9">
        <v>46007</v>
      </c>
      <c r="S29" s="9">
        <v>46008</v>
      </c>
      <c r="T29" s="9">
        <v>46009</v>
      </c>
      <c r="U29" s="9">
        <v>46010</v>
      </c>
      <c r="V29" s="16">
        <v>46011</v>
      </c>
      <c r="W29" s="16">
        <v>46012</v>
      </c>
      <c r="X29" s="9">
        <v>46013</v>
      </c>
      <c r="Y29" s="9">
        <v>46014</v>
      </c>
      <c r="Z29" s="9">
        <v>46015</v>
      </c>
      <c r="AA29" s="9">
        <v>46016</v>
      </c>
      <c r="AB29" s="9">
        <v>46017</v>
      </c>
      <c r="AC29" s="16">
        <v>46018</v>
      </c>
      <c r="AD29" s="16">
        <v>46019</v>
      </c>
      <c r="AE29" s="16">
        <v>46020</v>
      </c>
      <c r="AF29" s="16">
        <v>46021</v>
      </c>
      <c r="AG29" s="16">
        <v>46022</v>
      </c>
      <c r="AH29" s="88" t="s">
        <v>11</v>
      </c>
      <c r="AI29" s="89"/>
      <c r="AJ29" s="89"/>
      <c r="AK29" s="90"/>
    </row>
    <row r="30" spans="1:37" ht="18" customHeight="1">
      <c r="A30" s="118"/>
      <c r="B30" s="2" t="s">
        <v>8</v>
      </c>
      <c r="C30" s="10">
        <v>45992</v>
      </c>
      <c r="D30" s="10">
        <v>45993</v>
      </c>
      <c r="E30" s="10">
        <v>45994</v>
      </c>
      <c r="F30" s="10">
        <v>45995</v>
      </c>
      <c r="G30" s="10">
        <v>45996</v>
      </c>
      <c r="H30" s="17">
        <v>45997</v>
      </c>
      <c r="I30" s="17">
        <v>45998</v>
      </c>
      <c r="J30" s="10">
        <v>45999</v>
      </c>
      <c r="K30" s="10">
        <v>46000</v>
      </c>
      <c r="L30" s="10">
        <v>46001</v>
      </c>
      <c r="M30" s="10">
        <v>46002</v>
      </c>
      <c r="N30" s="10">
        <v>46003</v>
      </c>
      <c r="O30" s="17">
        <v>46004</v>
      </c>
      <c r="P30" s="17">
        <v>46005</v>
      </c>
      <c r="Q30" s="10">
        <v>46006</v>
      </c>
      <c r="R30" s="10">
        <v>46007</v>
      </c>
      <c r="S30" s="10">
        <v>46008</v>
      </c>
      <c r="T30" s="10">
        <v>46009</v>
      </c>
      <c r="U30" s="10">
        <v>46010</v>
      </c>
      <c r="V30" s="17">
        <v>46011</v>
      </c>
      <c r="W30" s="17">
        <v>46012</v>
      </c>
      <c r="X30" s="10">
        <v>46013</v>
      </c>
      <c r="Y30" s="10">
        <v>46014</v>
      </c>
      <c r="Z30" s="10">
        <v>46015</v>
      </c>
      <c r="AA30" s="10">
        <v>46016</v>
      </c>
      <c r="AB30" s="10">
        <v>46017</v>
      </c>
      <c r="AC30" s="17">
        <v>46018</v>
      </c>
      <c r="AD30" s="17">
        <v>46019</v>
      </c>
      <c r="AE30" s="17">
        <v>46020</v>
      </c>
      <c r="AF30" s="17">
        <v>46021</v>
      </c>
      <c r="AG30" s="17">
        <v>46022</v>
      </c>
      <c r="AH30" s="91" t="s">
        <v>12</v>
      </c>
      <c r="AI30" s="92" t="s">
        <v>13</v>
      </c>
      <c r="AJ30" s="93" t="s">
        <v>42</v>
      </c>
      <c r="AK30" s="94" t="s">
        <v>43</v>
      </c>
    </row>
    <row r="31" spans="1:37" ht="17.5" customHeight="1">
      <c r="A31" s="118"/>
      <c r="B31" s="98" t="s">
        <v>9</v>
      </c>
      <c r="C31" s="110"/>
      <c r="D31" s="110"/>
      <c r="E31" s="110"/>
      <c r="F31" s="110"/>
      <c r="G31" s="110"/>
      <c r="H31" s="113"/>
      <c r="I31" s="113"/>
      <c r="J31" s="110"/>
      <c r="K31" s="110"/>
      <c r="L31" s="110"/>
      <c r="M31" s="110"/>
      <c r="N31" s="110"/>
      <c r="O31" s="113"/>
      <c r="P31" s="113"/>
      <c r="Q31" s="110"/>
      <c r="R31" s="110"/>
      <c r="S31" s="110"/>
      <c r="T31" s="110"/>
      <c r="U31" s="110"/>
      <c r="V31" s="113"/>
      <c r="W31" s="113"/>
      <c r="X31" s="110"/>
      <c r="Y31" s="110"/>
      <c r="Z31" s="110"/>
      <c r="AA31" s="110"/>
      <c r="AB31" s="110"/>
      <c r="AC31" s="113"/>
      <c r="AD31" s="113"/>
      <c r="AE31" s="113" t="s">
        <v>34</v>
      </c>
      <c r="AF31" s="113" t="s">
        <v>34</v>
      </c>
      <c r="AG31" s="113" t="s">
        <v>34</v>
      </c>
      <c r="AH31" s="91"/>
      <c r="AI31" s="92"/>
      <c r="AJ31" s="93"/>
      <c r="AK31" s="94"/>
    </row>
    <row r="32" spans="1:37" ht="17.5" customHeight="1">
      <c r="A32" s="118"/>
      <c r="B32" s="98"/>
      <c r="C32" s="111"/>
      <c r="D32" s="111"/>
      <c r="E32" s="111"/>
      <c r="F32" s="111"/>
      <c r="G32" s="111"/>
      <c r="H32" s="114"/>
      <c r="I32" s="114"/>
      <c r="J32" s="111"/>
      <c r="K32" s="111"/>
      <c r="L32" s="111"/>
      <c r="M32" s="111"/>
      <c r="N32" s="111"/>
      <c r="O32" s="114"/>
      <c r="P32" s="114"/>
      <c r="Q32" s="111"/>
      <c r="R32" s="111"/>
      <c r="S32" s="111"/>
      <c r="T32" s="111"/>
      <c r="U32" s="111"/>
      <c r="V32" s="114"/>
      <c r="W32" s="114"/>
      <c r="X32" s="111"/>
      <c r="Y32" s="111"/>
      <c r="Z32" s="111"/>
      <c r="AA32" s="111"/>
      <c r="AB32" s="111"/>
      <c r="AC32" s="114"/>
      <c r="AD32" s="114"/>
      <c r="AE32" s="114"/>
      <c r="AF32" s="114"/>
      <c r="AG32" s="114"/>
      <c r="AH32" s="91"/>
      <c r="AI32" s="92"/>
      <c r="AJ32" s="93"/>
      <c r="AK32" s="94"/>
    </row>
    <row r="33" spans="1:37" ht="17.5" customHeight="1">
      <c r="A33" s="118"/>
      <c r="B33" s="98"/>
      <c r="C33" s="112"/>
      <c r="D33" s="112"/>
      <c r="E33" s="112"/>
      <c r="F33" s="112"/>
      <c r="G33" s="112"/>
      <c r="H33" s="115"/>
      <c r="I33" s="115"/>
      <c r="J33" s="112"/>
      <c r="K33" s="112"/>
      <c r="L33" s="112"/>
      <c r="M33" s="112"/>
      <c r="N33" s="112"/>
      <c r="O33" s="115"/>
      <c r="P33" s="115"/>
      <c r="Q33" s="112"/>
      <c r="R33" s="112"/>
      <c r="S33" s="112"/>
      <c r="T33" s="112"/>
      <c r="U33" s="112"/>
      <c r="V33" s="115"/>
      <c r="W33" s="115"/>
      <c r="X33" s="112"/>
      <c r="Y33" s="112"/>
      <c r="Z33" s="112"/>
      <c r="AA33" s="112"/>
      <c r="AB33" s="112"/>
      <c r="AC33" s="115"/>
      <c r="AD33" s="115"/>
      <c r="AE33" s="115"/>
      <c r="AF33" s="115"/>
      <c r="AG33" s="115"/>
      <c r="AH33" s="91"/>
      <c r="AI33" s="92"/>
      <c r="AJ33" s="93"/>
      <c r="AK33" s="94"/>
    </row>
    <row r="34" spans="1:37">
      <c r="A34" s="118"/>
      <c r="B34" s="2" t="s">
        <v>10</v>
      </c>
      <c r="C34" s="13" t="s">
        <v>28</v>
      </c>
      <c r="D34" s="13" t="s">
        <v>28</v>
      </c>
      <c r="E34" s="13" t="s">
        <v>28</v>
      </c>
      <c r="F34" s="13" t="s">
        <v>28</v>
      </c>
      <c r="G34" s="13" t="s">
        <v>28</v>
      </c>
      <c r="H34" s="18" t="s">
        <v>29</v>
      </c>
      <c r="I34" s="18" t="s">
        <v>29</v>
      </c>
      <c r="J34" s="13" t="s">
        <v>28</v>
      </c>
      <c r="K34" s="13" t="s">
        <v>28</v>
      </c>
      <c r="L34" s="13" t="s">
        <v>28</v>
      </c>
      <c r="M34" s="13" t="s">
        <v>28</v>
      </c>
      <c r="N34" s="13" t="s">
        <v>28</v>
      </c>
      <c r="O34" s="18" t="s">
        <v>29</v>
      </c>
      <c r="P34" s="18" t="s">
        <v>29</v>
      </c>
      <c r="Q34" s="13" t="s">
        <v>28</v>
      </c>
      <c r="R34" s="13" t="s">
        <v>28</v>
      </c>
      <c r="S34" s="13" t="s">
        <v>28</v>
      </c>
      <c r="T34" s="13" t="s">
        <v>28</v>
      </c>
      <c r="U34" s="13" t="s">
        <v>28</v>
      </c>
      <c r="V34" s="18" t="s">
        <v>29</v>
      </c>
      <c r="W34" s="18" t="s">
        <v>29</v>
      </c>
      <c r="X34" s="13" t="s">
        <v>28</v>
      </c>
      <c r="Y34" s="13" t="s">
        <v>28</v>
      </c>
      <c r="Z34" s="13" t="s">
        <v>28</v>
      </c>
      <c r="AA34" s="13" t="s">
        <v>28</v>
      </c>
      <c r="AB34" s="13" t="s">
        <v>28</v>
      </c>
      <c r="AC34" s="18" t="s">
        <v>29</v>
      </c>
      <c r="AD34" s="18" t="s">
        <v>29</v>
      </c>
      <c r="AE34" s="18" t="s">
        <v>30</v>
      </c>
      <c r="AF34" s="18" t="s">
        <v>30</v>
      </c>
      <c r="AG34" s="18" t="s">
        <v>30</v>
      </c>
      <c r="AH34" s="24">
        <f>COUNTIF(C34:AG34,"●")</f>
        <v>8</v>
      </c>
      <c r="AI34" s="26">
        <f>COUNTIF(C34:AG34,"●")+COUNTIF(C34:AG34,"〇")</f>
        <v>28</v>
      </c>
      <c r="AJ34" s="3">
        <v>8</v>
      </c>
      <c r="AK34" s="27" t="s">
        <v>44</v>
      </c>
    </row>
    <row r="35" spans="1:37" ht="18.5" thickBot="1">
      <c r="A35" s="118"/>
      <c r="B35" s="2" t="s">
        <v>39</v>
      </c>
      <c r="C35" s="13" t="s">
        <v>28</v>
      </c>
      <c r="D35" s="13" t="s">
        <v>28</v>
      </c>
      <c r="E35" s="13" t="s">
        <v>28</v>
      </c>
      <c r="F35" s="13" t="s">
        <v>28</v>
      </c>
      <c r="G35" s="13" t="s">
        <v>28</v>
      </c>
      <c r="H35" s="18" t="s">
        <v>29</v>
      </c>
      <c r="I35" s="18" t="s">
        <v>29</v>
      </c>
      <c r="J35" s="13" t="s">
        <v>28</v>
      </c>
      <c r="K35" s="13" t="s">
        <v>28</v>
      </c>
      <c r="L35" s="13" t="s">
        <v>28</v>
      </c>
      <c r="M35" s="13" t="s">
        <v>28</v>
      </c>
      <c r="N35" s="13" t="s">
        <v>28</v>
      </c>
      <c r="O35" s="18" t="s">
        <v>29</v>
      </c>
      <c r="P35" s="18" t="s">
        <v>29</v>
      </c>
      <c r="Q35" s="13" t="s">
        <v>28</v>
      </c>
      <c r="R35" s="13" t="s">
        <v>28</v>
      </c>
      <c r="S35" s="13" t="s">
        <v>28</v>
      </c>
      <c r="T35" s="13" t="s">
        <v>28</v>
      </c>
      <c r="U35" s="13" t="s">
        <v>28</v>
      </c>
      <c r="V35" s="18" t="s">
        <v>29</v>
      </c>
      <c r="W35" s="18" t="s">
        <v>29</v>
      </c>
      <c r="X35" s="13" t="s">
        <v>28</v>
      </c>
      <c r="Y35" s="13" t="s">
        <v>28</v>
      </c>
      <c r="Z35" s="13" t="s">
        <v>28</v>
      </c>
      <c r="AA35" s="13" t="s">
        <v>28</v>
      </c>
      <c r="AB35" s="13" t="s">
        <v>29</v>
      </c>
      <c r="AC35" s="18" t="s">
        <v>29</v>
      </c>
      <c r="AD35" s="18" t="s">
        <v>29</v>
      </c>
      <c r="AE35" s="18" t="s">
        <v>30</v>
      </c>
      <c r="AF35" s="18" t="s">
        <v>30</v>
      </c>
      <c r="AG35" s="18" t="s">
        <v>30</v>
      </c>
      <c r="AH35" s="25">
        <f>COUNTIF(C35:AG35,"●")</f>
        <v>9</v>
      </c>
      <c r="AI35" s="6">
        <f>COUNTIF(C35:AG35,"●")+COUNTIF(C35:AG35,"〇")</f>
        <v>28</v>
      </c>
      <c r="AJ35" s="6">
        <v>8</v>
      </c>
      <c r="AK35" s="28" t="s">
        <v>44</v>
      </c>
    </row>
    <row r="36" spans="1:37" ht="18.5" thickTop="1">
      <c r="A36" s="117">
        <f>IF(A29+1=13,1,A29+1)</f>
        <v>1</v>
      </c>
      <c r="B36" s="4" t="s">
        <v>7</v>
      </c>
      <c r="C36" s="16">
        <v>46023</v>
      </c>
      <c r="D36" s="16">
        <v>46024</v>
      </c>
      <c r="E36" s="16">
        <v>46025</v>
      </c>
      <c r="F36" s="16">
        <v>46026</v>
      </c>
      <c r="G36" s="9">
        <v>46027</v>
      </c>
      <c r="H36" s="9">
        <v>46028</v>
      </c>
      <c r="I36" s="9">
        <v>46029</v>
      </c>
      <c r="J36" s="9">
        <v>46030</v>
      </c>
      <c r="K36" s="9">
        <v>46031</v>
      </c>
      <c r="L36" s="16">
        <v>46032</v>
      </c>
      <c r="M36" s="16">
        <v>46033</v>
      </c>
      <c r="N36" s="16">
        <v>46034</v>
      </c>
      <c r="O36" s="9">
        <v>46035</v>
      </c>
      <c r="P36" s="9">
        <v>46036</v>
      </c>
      <c r="Q36" s="9">
        <v>46037</v>
      </c>
      <c r="R36" s="9">
        <v>46038</v>
      </c>
      <c r="S36" s="16">
        <v>46039</v>
      </c>
      <c r="T36" s="16">
        <v>46040</v>
      </c>
      <c r="U36" s="9">
        <v>46041</v>
      </c>
      <c r="V36" s="9">
        <v>46042</v>
      </c>
      <c r="W36" s="9">
        <v>46043</v>
      </c>
      <c r="X36" s="9">
        <v>46044</v>
      </c>
      <c r="Y36" s="9">
        <v>46045</v>
      </c>
      <c r="Z36" s="16">
        <v>46046</v>
      </c>
      <c r="AA36" s="16">
        <v>46047</v>
      </c>
      <c r="AB36" s="9">
        <v>46048</v>
      </c>
      <c r="AC36" s="9">
        <v>46049</v>
      </c>
      <c r="AD36" s="9">
        <v>46050</v>
      </c>
      <c r="AE36" s="9">
        <v>46051</v>
      </c>
      <c r="AF36" s="9">
        <v>46052</v>
      </c>
      <c r="AG36" s="16">
        <v>46053</v>
      </c>
      <c r="AH36" s="88" t="s">
        <v>11</v>
      </c>
      <c r="AI36" s="89"/>
      <c r="AJ36" s="89"/>
      <c r="AK36" s="90"/>
    </row>
    <row r="37" spans="1:37" ht="18" customHeight="1">
      <c r="A37" s="118"/>
      <c r="B37" s="2" t="s">
        <v>8</v>
      </c>
      <c r="C37" s="17">
        <v>46023</v>
      </c>
      <c r="D37" s="17">
        <v>46024</v>
      </c>
      <c r="E37" s="17">
        <v>46025</v>
      </c>
      <c r="F37" s="17">
        <v>46026</v>
      </c>
      <c r="G37" s="10">
        <v>46027</v>
      </c>
      <c r="H37" s="10">
        <v>46028</v>
      </c>
      <c r="I37" s="10">
        <v>46029</v>
      </c>
      <c r="J37" s="10">
        <v>46030</v>
      </c>
      <c r="K37" s="10">
        <v>46031</v>
      </c>
      <c r="L37" s="17">
        <v>46032</v>
      </c>
      <c r="M37" s="17">
        <v>46033</v>
      </c>
      <c r="N37" s="17">
        <v>46034</v>
      </c>
      <c r="O37" s="10">
        <v>46035</v>
      </c>
      <c r="P37" s="10">
        <v>46036</v>
      </c>
      <c r="Q37" s="10">
        <v>46037</v>
      </c>
      <c r="R37" s="10">
        <v>46038</v>
      </c>
      <c r="S37" s="17">
        <v>46039</v>
      </c>
      <c r="T37" s="17">
        <v>46040</v>
      </c>
      <c r="U37" s="10">
        <v>46041</v>
      </c>
      <c r="V37" s="10">
        <v>46042</v>
      </c>
      <c r="W37" s="10">
        <v>46043</v>
      </c>
      <c r="X37" s="10">
        <v>46044</v>
      </c>
      <c r="Y37" s="10">
        <v>46045</v>
      </c>
      <c r="Z37" s="17">
        <v>46046</v>
      </c>
      <c r="AA37" s="17">
        <v>46047</v>
      </c>
      <c r="AB37" s="10">
        <v>46048</v>
      </c>
      <c r="AC37" s="10">
        <v>46049</v>
      </c>
      <c r="AD37" s="10">
        <v>46050</v>
      </c>
      <c r="AE37" s="10">
        <v>46051</v>
      </c>
      <c r="AF37" s="10">
        <v>46052</v>
      </c>
      <c r="AG37" s="17">
        <v>46053</v>
      </c>
      <c r="AH37" s="91" t="s">
        <v>12</v>
      </c>
      <c r="AI37" s="92" t="s">
        <v>13</v>
      </c>
      <c r="AJ37" s="93" t="s">
        <v>42</v>
      </c>
      <c r="AK37" s="94" t="s">
        <v>43</v>
      </c>
    </row>
    <row r="38" spans="1:37" ht="17.5" customHeight="1">
      <c r="A38" s="118"/>
      <c r="B38" s="98" t="s">
        <v>9</v>
      </c>
      <c r="C38" s="113" t="s">
        <v>34</v>
      </c>
      <c r="D38" s="113" t="s">
        <v>34</v>
      </c>
      <c r="E38" s="113" t="s">
        <v>34</v>
      </c>
      <c r="F38" s="113"/>
      <c r="G38" s="110"/>
      <c r="H38" s="110"/>
      <c r="I38" s="110"/>
      <c r="J38" s="110"/>
      <c r="K38" s="110"/>
      <c r="L38" s="113"/>
      <c r="M38" s="113"/>
      <c r="N38" s="113" t="s">
        <v>35</v>
      </c>
      <c r="O38" s="110"/>
      <c r="P38" s="110"/>
      <c r="Q38" s="110"/>
      <c r="R38" s="110"/>
      <c r="S38" s="113"/>
      <c r="T38" s="113"/>
      <c r="U38" s="110"/>
      <c r="V38" s="110"/>
      <c r="W38" s="110"/>
      <c r="X38" s="110"/>
      <c r="Y38" s="110"/>
      <c r="Z38" s="113"/>
      <c r="AA38" s="113"/>
      <c r="AB38" s="110"/>
      <c r="AC38" s="110"/>
      <c r="AD38" s="110"/>
      <c r="AE38" s="110"/>
      <c r="AF38" s="110"/>
      <c r="AG38" s="113"/>
      <c r="AH38" s="91"/>
      <c r="AI38" s="92"/>
      <c r="AJ38" s="93"/>
      <c r="AK38" s="94"/>
    </row>
    <row r="39" spans="1:37" ht="17.5" customHeight="1">
      <c r="A39" s="118"/>
      <c r="B39" s="98"/>
      <c r="C39" s="114"/>
      <c r="D39" s="114"/>
      <c r="E39" s="114"/>
      <c r="F39" s="114"/>
      <c r="G39" s="111"/>
      <c r="H39" s="111"/>
      <c r="I39" s="111"/>
      <c r="J39" s="111"/>
      <c r="K39" s="111"/>
      <c r="L39" s="114"/>
      <c r="M39" s="114"/>
      <c r="N39" s="114"/>
      <c r="O39" s="111"/>
      <c r="P39" s="111"/>
      <c r="Q39" s="111"/>
      <c r="R39" s="111"/>
      <c r="S39" s="114"/>
      <c r="T39" s="114"/>
      <c r="U39" s="111"/>
      <c r="V39" s="111"/>
      <c r="W39" s="111"/>
      <c r="X39" s="111"/>
      <c r="Y39" s="111"/>
      <c r="Z39" s="114"/>
      <c r="AA39" s="114"/>
      <c r="AB39" s="111"/>
      <c r="AC39" s="111"/>
      <c r="AD39" s="111"/>
      <c r="AE39" s="111"/>
      <c r="AF39" s="111"/>
      <c r="AG39" s="114"/>
      <c r="AH39" s="91"/>
      <c r="AI39" s="92"/>
      <c r="AJ39" s="93"/>
      <c r="AK39" s="94"/>
    </row>
    <row r="40" spans="1:37" ht="17.5" customHeight="1">
      <c r="A40" s="118"/>
      <c r="B40" s="98"/>
      <c r="C40" s="115"/>
      <c r="D40" s="115"/>
      <c r="E40" s="115"/>
      <c r="F40" s="115"/>
      <c r="G40" s="112"/>
      <c r="H40" s="112"/>
      <c r="I40" s="112"/>
      <c r="J40" s="112"/>
      <c r="K40" s="112"/>
      <c r="L40" s="115"/>
      <c r="M40" s="115"/>
      <c r="N40" s="115"/>
      <c r="O40" s="112"/>
      <c r="P40" s="112"/>
      <c r="Q40" s="112"/>
      <c r="R40" s="112"/>
      <c r="S40" s="115"/>
      <c r="T40" s="115"/>
      <c r="U40" s="112"/>
      <c r="V40" s="112"/>
      <c r="W40" s="112"/>
      <c r="X40" s="112"/>
      <c r="Y40" s="112"/>
      <c r="Z40" s="115"/>
      <c r="AA40" s="115"/>
      <c r="AB40" s="112"/>
      <c r="AC40" s="112"/>
      <c r="AD40" s="112"/>
      <c r="AE40" s="112"/>
      <c r="AF40" s="112"/>
      <c r="AG40" s="115"/>
      <c r="AH40" s="91"/>
      <c r="AI40" s="92"/>
      <c r="AJ40" s="93"/>
      <c r="AK40" s="94"/>
    </row>
    <row r="41" spans="1:37">
      <c r="A41" s="118"/>
      <c r="B41" s="2" t="s">
        <v>10</v>
      </c>
      <c r="C41" s="18" t="s">
        <v>30</v>
      </c>
      <c r="D41" s="18" t="s">
        <v>30</v>
      </c>
      <c r="E41" s="18" t="s">
        <v>30</v>
      </c>
      <c r="F41" s="18" t="s">
        <v>29</v>
      </c>
      <c r="G41" s="13" t="s">
        <v>28</v>
      </c>
      <c r="H41" s="13" t="s">
        <v>28</v>
      </c>
      <c r="I41" s="13" t="s">
        <v>28</v>
      </c>
      <c r="J41" s="13" t="s">
        <v>28</v>
      </c>
      <c r="K41" s="13" t="s">
        <v>28</v>
      </c>
      <c r="L41" s="18" t="s">
        <v>29</v>
      </c>
      <c r="M41" s="18" t="s">
        <v>29</v>
      </c>
      <c r="N41" s="18" t="s">
        <v>29</v>
      </c>
      <c r="O41" s="13" t="s">
        <v>28</v>
      </c>
      <c r="P41" s="13" t="s">
        <v>28</v>
      </c>
      <c r="Q41" s="13" t="s">
        <v>28</v>
      </c>
      <c r="R41" s="13" t="s">
        <v>28</v>
      </c>
      <c r="S41" s="18" t="s">
        <v>29</v>
      </c>
      <c r="T41" s="18" t="s">
        <v>29</v>
      </c>
      <c r="U41" s="13" t="s">
        <v>28</v>
      </c>
      <c r="V41" s="13" t="s">
        <v>28</v>
      </c>
      <c r="W41" s="13" t="s">
        <v>28</v>
      </c>
      <c r="X41" s="13" t="s">
        <v>28</v>
      </c>
      <c r="Y41" s="13" t="s">
        <v>28</v>
      </c>
      <c r="Z41" s="18" t="s">
        <v>29</v>
      </c>
      <c r="AA41" s="18" t="s">
        <v>29</v>
      </c>
      <c r="AB41" s="13" t="s">
        <v>28</v>
      </c>
      <c r="AC41" s="13" t="s">
        <v>28</v>
      </c>
      <c r="AD41" s="13" t="s">
        <v>28</v>
      </c>
      <c r="AE41" s="13" t="s">
        <v>28</v>
      </c>
      <c r="AF41" s="13" t="s">
        <v>28</v>
      </c>
      <c r="AG41" s="18" t="s">
        <v>29</v>
      </c>
      <c r="AH41" s="24">
        <f>COUNTIF(C41:AG41,"●")</f>
        <v>9</v>
      </c>
      <c r="AI41" s="26">
        <f>COUNTIF(C41:AG41,"●")+COUNTIF(C41:AG41,"〇")</f>
        <v>28</v>
      </c>
      <c r="AJ41" s="3">
        <v>8</v>
      </c>
      <c r="AK41" s="27" t="s">
        <v>44</v>
      </c>
    </row>
    <row r="42" spans="1:37" ht="18.5" thickBot="1">
      <c r="A42" s="118"/>
      <c r="B42" s="2" t="s">
        <v>39</v>
      </c>
      <c r="C42" s="18" t="s">
        <v>30</v>
      </c>
      <c r="D42" s="18" t="s">
        <v>30</v>
      </c>
      <c r="E42" s="18" t="s">
        <v>30</v>
      </c>
      <c r="F42" s="18" t="s">
        <v>29</v>
      </c>
      <c r="G42" s="13" t="s">
        <v>28</v>
      </c>
      <c r="H42" s="13" t="s">
        <v>28</v>
      </c>
      <c r="I42" s="13" t="s">
        <v>28</v>
      </c>
      <c r="J42" s="13" t="s">
        <v>28</v>
      </c>
      <c r="K42" s="13" t="s">
        <v>28</v>
      </c>
      <c r="L42" s="18" t="s">
        <v>28</v>
      </c>
      <c r="M42" s="18" t="s">
        <v>29</v>
      </c>
      <c r="N42" s="18" t="s">
        <v>29</v>
      </c>
      <c r="O42" s="13" t="s">
        <v>28</v>
      </c>
      <c r="P42" s="13" t="s">
        <v>28</v>
      </c>
      <c r="Q42" s="13" t="s">
        <v>28</v>
      </c>
      <c r="R42" s="13" t="s">
        <v>28</v>
      </c>
      <c r="S42" s="18" t="s">
        <v>29</v>
      </c>
      <c r="T42" s="18" t="s">
        <v>29</v>
      </c>
      <c r="U42" s="13" t="s">
        <v>28</v>
      </c>
      <c r="V42" s="13" t="s">
        <v>28</v>
      </c>
      <c r="W42" s="13" t="s">
        <v>28</v>
      </c>
      <c r="X42" s="13" t="s">
        <v>28</v>
      </c>
      <c r="Y42" s="13" t="s">
        <v>28</v>
      </c>
      <c r="Z42" s="18" t="s">
        <v>29</v>
      </c>
      <c r="AA42" s="18" t="s">
        <v>29</v>
      </c>
      <c r="AB42" s="13" t="s">
        <v>28</v>
      </c>
      <c r="AC42" s="13" t="s">
        <v>28</v>
      </c>
      <c r="AD42" s="13" t="s">
        <v>28</v>
      </c>
      <c r="AE42" s="13" t="s">
        <v>28</v>
      </c>
      <c r="AF42" s="13" t="s">
        <v>28</v>
      </c>
      <c r="AG42" s="18" t="s">
        <v>29</v>
      </c>
      <c r="AH42" s="25">
        <f>COUNTIF(C42:AG42,"●")</f>
        <v>8</v>
      </c>
      <c r="AI42" s="6">
        <f>COUNTIF(C42:AG42,"●")+COUNTIF(C42:AG42,"〇")</f>
        <v>28</v>
      </c>
      <c r="AJ42" s="6">
        <v>8</v>
      </c>
      <c r="AK42" s="28" t="s">
        <v>44</v>
      </c>
    </row>
    <row r="43" spans="1:37" ht="18.5" thickTop="1">
      <c r="A43" s="117">
        <f>IF(A36+1=13,1,A36+1)</f>
        <v>2</v>
      </c>
      <c r="B43" s="4" t="s">
        <v>7</v>
      </c>
      <c r="C43" s="16">
        <v>46054</v>
      </c>
      <c r="D43" s="9">
        <v>46055</v>
      </c>
      <c r="E43" s="9">
        <v>46056</v>
      </c>
      <c r="F43" s="9">
        <v>46057</v>
      </c>
      <c r="G43" s="9">
        <v>46058</v>
      </c>
      <c r="H43" s="9">
        <v>46059</v>
      </c>
      <c r="I43" s="16">
        <v>46060</v>
      </c>
      <c r="J43" s="16">
        <v>46061</v>
      </c>
      <c r="K43" s="9">
        <v>46062</v>
      </c>
      <c r="L43" s="9">
        <v>46063</v>
      </c>
      <c r="M43" s="16">
        <v>46064</v>
      </c>
      <c r="N43" s="9">
        <v>46065</v>
      </c>
      <c r="O43" s="9">
        <v>46066</v>
      </c>
      <c r="P43" s="16">
        <v>46067</v>
      </c>
      <c r="Q43" s="16">
        <v>46068</v>
      </c>
      <c r="R43" s="9">
        <v>46069</v>
      </c>
      <c r="S43" s="9">
        <v>46070</v>
      </c>
      <c r="T43" s="9">
        <v>46071</v>
      </c>
      <c r="U43" s="9">
        <v>46072</v>
      </c>
      <c r="V43" s="9">
        <v>46073</v>
      </c>
      <c r="W43" s="16">
        <v>46074</v>
      </c>
      <c r="X43" s="16">
        <v>46075</v>
      </c>
      <c r="Y43" s="16">
        <v>46076</v>
      </c>
      <c r="Z43" s="9">
        <v>46077</v>
      </c>
      <c r="AA43" s="9">
        <v>46078</v>
      </c>
      <c r="AB43" s="9">
        <v>46079</v>
      </c>
      <c r="AC43" s="9">
        <v>46080</v>
      </c>
      <c r="AD43" s="16">
        <v>46081</v>
      </c>
      <c r="AE43" s="9"/>
      <c r="AF43" s="9"/>
      <c r="AG43" s="9"/>
      <c r="AH43" s="88" t="s">
        <v>11</v>
      </c>
      <c r="AI43" s="89"/>
      <c r="AJ43" s="89"/>
      <c r="AK43" s="90"/>
    </row>
    <row r="44" spans="1:37" ht="18" customHeight="1">
      <c r="A44" s="118"/>
      <c r="B44" s="2" t="s">
        <v>8</v>
      </c>
      <c r="C44" s="17">
        <v>46054</v>
      </c>
      <c r="D44" s="10">
        <v>46055</v>
      </c>
      <c r="E44" s="10">
        <v>46056</v>
      </c>
      <c r="F44" s="10">
        <v>46057</v>
      </c>
      <c r="G44" s="10">
        <v>46058</v>
      </c>
      <c r="H44" s="10">
        <v>46059</v>
      </c>
      <c r="I44" s="17">
        <v>46060</v>
      </c>
      <c r="J44" s="17">
        <v>46061</v>
      </c>
      <c r="K44" s="10">
        <v>46062</v>
      </c>
      <c r="L44" s="10">
        <v>46063</v>
      </c>
      <c r="M44" s="17">
        <v>46064</v>
      </c>
      <c r="N44" s="10">
        <v>46065</v>
      </c>
      <c r="O44" s="10">
        <v>46066</v>
      </c>
      <c r="P44" s="17">
        <v>46067</v>
      </c>
      <c r="Q44" s="17">
        <v>46068</v>
      </c>
      <c r="R44" s="10">
        <v>46069</v>
      </c>
      <c r="S44" s="10">
        <v>46070</v>
      </c>
      <c r="T44" s="10">
        <v>46071</v>
      </c>
      <c r="U44" s="10">
        <v>46072</v>
      </c>
      <c r="V44" s="10">
        <v>46073</v>
      </c>
      <c r="W44" s="17">
        <v>46074</v>
      </c>
      <c r="X44" s="17">
        <v>46075</v>
      </c>
      <c r="Y44" s="17">
        <v>46076</v>
      </c>
      <c r="Z44" s="10">
        <v>46077</v>
      </c>
      <c r="AA44" s="10">
        <v>46078</v>
      </c>
      <c r="AB44" s="10">
        <v>46079</v>
      </c>
      <c r="AC44" s="10">
        <v>46080</v>
      </c>
      <c r="AD44" s="17">
        <v>46081</v>
      </c>
      <c r="AE44" s="10"/>
      <c r="AF44" s="10"/>
      <c r="AG44" s="10"/>
      <c r="AH44" s="91" t="s">
        <v>12</v>
      </c>
      <c r="AI44" s="92" t="s">
        <v>13</v>
      </c>
      <c r="AJ44" s="93" t="s">
        <v>42</v>
      </c>
      <c r="AK44" s="94" t="s">
        <v>43</v>
      </c>
    </row>
    <row r="45" spans="1:37" ht="17.5" customHeight="1">
      <c r="A45" s="118"/>
      <c r="B45" s="98" t="s">
        <v>9</v>
      </c>
      <c r="C45" s="113"/>
      <c r="D45" s="110"/>
      <c r="E45" s="110"/>
      <c r="F45" s="110"/>
      <c r="G45" s="110"/>
      <c r="H45" s="110"/>
      <c r="I45" s="113"/>
      <c r="J45" s="113"/>
      <c r="K45" s="110"/>
      <c r="L45" s="110"/>
      <c r="M45" s="113" t="s">
        <v>37</v>
      </c>
      <c r="N45" s="110"/>
      <c r="O45" s="110"/>
      <c r="P45" s="113"/>
      <c r="Q45" s="113"/>
      <c r="R45" s="110"/>
      <c r="S45" s="110"/>
      <c r="T45" s="110" t="s">
        <v>47</v>
      </c>
      <c r="U45" s="110"/>
      <c r="V45" s="110"/>
      <c r="W45" s="113"/>
      <c r="X45" s="113"/>
      <c r="Y45" s="113" t="s">
        <v>36</v>
      </c>
      <c r="Z45" s="110"/>
      <c r="AA45" s="110"/>
      <c r="AB45" s="110"/>
      <c r="AC45" s="110"/>
      <c r="AD45" s="113"/>
      <c r="AE45" s="110"/>
      <c r="AF45" s="110"/>
      <c r="AG45" s="110"/>
      <c r="AH45" s="91"/>
      <c r="AI45" s="92"/>
      <c r="AJ45" s="93"/>
      <c r="AK45" s="94"/>
    </row>
    <row r="46" spans="1:37" ht="17.5" customHeight="1">
      <c r="A46" s="118"/>
      <c r="B46" s="98"/>
      <c r="C46" s="114"/>
      <c r="D46" s="111"/>
      <c r="E46" s="111"/>
      <c r="F46" s="111"/>
      <c r="G46" s="111"/>
      <c r="H46" s="111"/>
      <c r="I46" s="114"/>
      <c r="J46" s="114"/>
      <c r="K46" s="111"/>
      <c r="L46" s="111"/>
      <c r="M46" s="114"/>
      <c r="N46" s="111"/>
      <c r="O46" s="111"/>
      <c r="P46" s="114"/>
      <c r="Q46" s="114"/>
      <c r="R46" s="111"/>
      <c r="S46" s="111"/>
      <c r="T46" s="111"/>
      <c r="U46" s="111"/>
      <c r="V46" s="111"/>
      <c r="W46" s="114"/>
      <c r="X46" s="114"/>
      <c r="Y46" s="114"/>
      <c r="Z46" s="111"/>
      <c r="AA46" s="111"/>
      <c r="AB46" s="111"/>
      <c r="AC46" s="111"/>
      <c r="AD46" s="114"/>
      <c r="AE46" s="111"/>
      <c r="AF46" s="111"/>
      <c r="AG46" s="111"/>
      <c r="AH46" s="91"/>
      <c r="AI46" s="92"/>
      <c r="AJ46" s="93"/>
      <c r="AK46" s="94"/>
    </row>
    <row r="47" spans="1:37" ht="17.5" customHeight="1">
      <c r="A47" s="118"/>
      <c r="B47" s="98"/>
      <c r="C47" s="115"/>
      <c r="D47" s="112"/>
      <c r="E47" s="112"/>
      <c r="F47" s="112"/>
      <c r="G47" s="112"/>
      <c r="H47" s="112"/>
      <c r="I47" s="115"/>
      <c r="J47" s="115"/>
      <c r="K47" s="112"/>
      <c r="L47" s="112"/>
      <c r="M47" s="115"/>
      <c r="N47" s="112"/>
      <c r="O47" s="112"/>
      <c r="P47" s="115"/>
      <c r="Q47" s="115"/>
      <c r="R47" s="112"/>
      <c r="S47" s="112"/>
      <c r="T47" s="112"/>
      <c r="U47" s="112"/>
      <c r="V47" s="112"/>
      <c r="W47" s="115"/>
      <c r="X47" s="115"/>
      <c r="Y47" s="115"/>
      <c r="Z47" s="112"/>
      <c r="AA47" s="112"/>
      <c r="AB47" s="112"/>
      <c r="AC47" s="112"/>
      <c r="AD47" s="115"/>
      <c r="AE47" s="112"/>
      <c r="AF47" s="112"/>
      <c r="AG47" s="112"/>
      <c r="AH47" s="91"/>
      <c r="AI47" s="92"/>
      <c r="AJ47" s="93"/>
      <c r="AK47" s="94"/>
    </row>
    <row r="48" spans="1:37">
      <c r="A48" s="118"/>
      <c r="B48" s="2" t="s">
        <v>10</v>
      </c>
      <c r="C48" s="18" t="s">
        <v>29</v>
      </c>
      <c r="D48" s="13" t="s">
        <v>28</v>
      </c>
      <c r="E48" s="13" t="s">
        <v>28</v>
      </c>
      <c r="F48" s="13" t="s">
        <v>28</v>
      </c>
      <c r="G48" s="13" t="s">
        <v>28</v>
      </c>
      <c r="H48" s="13" t="s">
        <v>28</v>
      </c>
      <c r="I48" s="18" t="s">
        <v>29</v>
      </c>
      <c r="J48" s="18" t="s">
        <v>29</v>
      </c>
      <c r="K48" s="13" t="s">
        <v>28</v>
      </c>
      <c r="L48" s="13" t="s">
        <v>28</v>
      </c>
      <c r="M48" s="18" t="s">
        <v>28</v>
      </c>
      <c r="N48" s="13" t="s">
        <v>28</v>
      </c>
      <c r="O48" s="13" t="s">
        <v>28</v>
      </c>
      <c r="P48" s="18" t="s">
        <v>29</v>
      </c>
      <c r="Q48" s="18" t="s">
        <v>29</v>
      </c>
      <c r="R48" s="13" t="s">
        <v>28</v>
      </c>
      <c r="S48" s="13" t="s">
        <v>28</v>
      </c>
      <c r="T48" s="13" t="s">
        <v>28</v>
      </c>
      <c r="U48" s="13" t="s">
        <v>28</v>
      </c>
      <c r="V48" s="13" t="s">
        <v>28</v>
      </c>
      <c r="W48" s="18" t="s">
        <v>29</v>
      </c>
      <c r="X48" s="18" t="s">
        <v>29</v>
      </c>
      <c r="Y48" s="18" t="s">
        <v>28</v>
      </c>
      <c r="Z48" s="13" t="s">
        <v>28</v>
      </c>
      <c r="AA48" s="13" t="s">
        <v>28</v>
      </c>
      <c r="AB48" s="13" t="s">
        <v>28</v>
      </c>
      <c r="AC48" s="13" t="s">
        <v>28</v>
      </c>
      <c r="AD48" s="18" t="s">
        <v>29</v>
      </c>
      <c r="AE48" s="13"/>
      <c r="AF48" s="13"/>
      <c r="AG48" s="13"/>
      <c r="AH48" s="24">
        <f>COUNTIF(C48:AG48,"●")</f>
        <v>8</v>
      </c>
      <c r="AI48" s="26">
        <f>COUNTIF(C48:AG48,"●")+COUNTIF(C48:AG48,"〇")</f>
        <v>28</v>
      </c>
      <c r="AJ48" s="3">
        <v>8</v>
      </c>
      <c r="AK48" s="27" t="s">
        <v>44</v>
      </c>
    </row>
    <row r="49" spans="1:37" ht="18.5" thickBot="1">
      <c r="A49" s="118"/>
      <c r="B49" s="12" t="s">
        <v>39</v>
      </c>
      <c r="C49" s="19" t="s">
        <v>29</v>
      </c>
      <c r="D49" s="15" t="s">
        <v>28</v>
      </c>
      <c r="E49" s="15" t="s">
        <v>28</v>
      </c>
      <c r="F49" s="15" t="s">
        <v>28</v>
      </c>
      <c r="G49" s="15" t="s">
        <v>28</v>
      </c>
      <c r="H49" s="15" t="s">
        <v>28</v>
      </c>
      <c r="I49" s="19" t="s">
        <v>29</v>
      </c>
      <c r="J49" s="19" t="s">
        <v>29</v>
      </c>
      <c r="K49" s="15" t="s">
        <v>28</v>
      </c>
      <c r="L49" s="15" t="s">
        <v>28</v>
      </c>
      <c r="M49" s="19" t="s">
        <v>29</v>
      </c>
      <c r="N49" s="15" t="s">
        <v>28</v>
      </c>
      <c r="O49" s="15" t="s">
        <v>28</v>
      </c>
      <c r="P49" s="19" t="s">
        <v>29</v>
      </c>
      <c r="Q49" s="19" t="s">
        <v>29</v>
      </c>
      <c r="R49" s="15" t="s">
        <v>28</v>
      </c>
      <c r="S49" s="15" t="s">
        <v>28</v>
      </c>
      <c r="T49" s="15" t="s">
        <v>29</v>
      </c>
      <c r="U49" s="15" t="s">
        <v>28</v>
      </c>
      <c r="V49" s="15" t="s">
        <v>28</v>
      </c>
      <c r="W49" s="19" t="s">
        <v>28</v>
      </c>
      <c r="X49" s="19" t="s">
        <v>29</v>
      </c>
      <c r="Y49" s="19" t="s">
        <v>28</v>
      </c>
      <c r="Z49" s="15" t="s">
        <v>28</v>
      </c>
      <c r="AA49" s="15" t="s">
        <v>28</v>
      </c>
      <c r="AB49" s="15" t="s">
        <v>28</v>
      </c>
      <c r="AC49" s="15" t="s">
        <v>28</v>
      </c>
      <c r="AD49" s="19" t="s">
        <v>29</v>
      </c>
      <c r="AE49" s="15"/>
      <c r="AF49" s="15"/>
      <c r="AG49" s="15"/>
      <c r="AH49" s="25">
        <f>COUNTIF(C49:AG49,"●")</f>
        <v>9</v>
      </c>
      <c r="AI49" s="6">
        <f>COUNTIF(C49:AG49,"●")+COUNTIF(C49:AG49,"〇")</f>
        <v>28</v>
      </c>
      <c r="AJ49" s="6">
        <v>8</v>
      </c>
      <c r="AK49" s="28" t="s">
        <v>44</v>
      </c>
    </row>
    <row r="50" spans="1:37" ht="18.5" thickTop="1">
      <c r="A50" s="117">
        <f>IF(A43+1=13,1,A43+1)</f>
        <v>3</v>
      </c>
      <c r="B50" s="4" t="s">
        <v>7</v>
      </c>
      <c r="C50" s="16">
        <v>46082</v>
      </c>
      <c r="D50" s="9">
        <v>46083</v>
      </c>
      <c r="E50" s="9">
        <v>46084</v>
      </c>
      <c r="F50" s="9">
        <v>46085</v>
      </c>
      <c r="G50" s="9">
        <v>46086</v>
      </c>
      <c r="H50" s="9">
        <v>46087</v>
      </c>
      <c r="I50" s="16">
        <v>46088</v>
      </c>
      <c r="J50" s="16">
        <v>46089</v>
      </c>
      <c r="K50" s="9">
        <v>46090</v>
      </c>
      <c r="L50" s="9">
        <v>46091</v>
      </c>
      <c r="M50" s="9">
        <v>46092</v>
      </c>
      <c r="N50" s="9">
        <v>46093</v>
      </c>
      <c r="O50" s="9">
        <v>46094</v>
      </c>
      <c r="P50" s="16">
        <v>46095</v>
      </c>
      <c r="Q50" s="16">
        <v>46096</v>
      </c>
      <c r="R50" s="9">
        <v>46097</v>
      </c>
      <c r="S50" s="9">
        <v>46098</v>
      </c>
      <c r="T50" s="9">
        <v>46099</v>
      </c>
      <c r="U50" s="9">
        <v>46100</v>
      </c>
      <c r="V50" s="16">
        <v>46101</v>
      </c>
      <c r="W50" s="16">
        <v>46102</v>
      </c>
      <c r="X50" s="16">
        <v>46103</v>
      </c>
      <c r="Y50" s="9">
        <v>46104</v>
      </c>
      <c r="Z50" s="9">
        <v>46105</v>
      </c>
      <c r="AA50" s="9">
        <v>46106</v>
      </c>
      <c r="AB50" s="9">
        <v>46107</v>
      </c>
      <c r="AC50" s="9">
        <v>46108</v>
      </c>
      <c r="AD50" s="16">
        <v>46109</v>
      </c>
      <c r="AE50" s="16">
        <v>46110</v>
      </c>
      <c r="AF50" s="9">
        <v>46111</v>
      </c>
      <c r="AG50" s="9">
        <v>46112</v>
      </c>
      <c r="AH50" s="88" t="s">
        <v>11</v>
      </c>
      <c r="AI50" s="89"/>
      <c r="AJ50" s="89"/>
      <c r="AK50" s="90"/>
    </row>
    <row r="51" spans="1:37" ht="18" customHeight="1">
      <c r="A51" s="118"/>
      <c r="B51" s="2" t="s">
        <v>8</v>
      </c>
      <c r="C51" s="17">
        <v>46082</v>
      </c>
      <c r="D51" s="10">
        <v>46083</v>
      </c>
      <c r="E51" s="10">
        <v>46084</v>
      </c>
      <c r="F51" s="10">
        <v>46085</v>
      </c>
      <c r="G51" s="10">
        <v>46086</v>
      </c>
      <c r="H51" s="10">
        <v>46087</v>
      </c>
      <c r="I51" s="17">
        <v>46088</v>
      </c>
      <c r="J51" s="17">
        <v>46089</v>
      </c>
      <c r="K51" s="10">
        <v>46090</v>
      </c>
      <c r="L51" s="10">
        <v>46091</v>
      </c>
      <c r="M51" s="10">
        <v>46092</v>
      </c>
      <c r="N51" s="10">
        <v>46093</v>
      </c>
      <c r="O51" s="10">
        <v>46094</v>
      </c>
      <c r="P51" s="17">
        <v>46095</v>
      </c>
      <c r="Q51" s="17">
        <v>46096</v>
      </c>
      <c r="R51" s="10">
        <v>46097</v>
      </c>
      <c r="S51" s="10">
        <v>46098</v>
      </c>
      <c r="T51" s="10">
        <v>46099</v>
      </c>
      <c r="U51" s="10">
        <v>46100</v>
      </c>
      <c r="V51" s="17">
        <v>46101</v>
      </c>
      <c r="W51" s="17">
        <v>46102</v>
      </c>
      <c r="X51" s="17">
        <v>46103</v>
      </c>
      <c r="Y51" s="10">
        <v>46104</v>
      </c>
      <c r="Z51" s="10">
        <v>46105</v>
      </c>
      <c r="AA51" s="10">
        <v>46106</v>
      </c>
      <c r="AB51" s="10">
        <v>46107</v>
      </c>
      <c r="AC51" s="10">
        <v>46108</v>
      </c>
      <c r="AD51" s="17">
        <v>46109</v>
      </c>
      <c r="AE51" s="17">
        <v>46110</v>
      </c>
      <c r="AF51" s="10">
        <v>46111</v>
      </c>
      <c r="AG51" s="10">
        <v>46112</v>
      </c>
      <c r="AH51" s="91" t="s">
        <v>12</v>
      </c>
      <c r="AI51" s="92" t="s">
        <v>13</v>
      </c>
      <c r="AJ51" s="93" t="s">
        <v>42</v>
      </c>
      <c r="AK51" s="94" t="s">
        <v>43</v>
      </c>
    </row>
    <row r="52" spans="1:37" ht="17.5" customHeight="1">
      <c r="A52" s="118"/>
      <c r="B52" s="98" t="s">
        <v>9</v>
      </c>
      <c r="C52" s="113"/>
      <c r="D52" s="110"/>
      <c r="E52" s="110" t="s">
        <v>93</v>
      </c>
      <c r="F52" s="110"/>
      <c r="G52" s="110"/>
      <c r="H52" s="110"/>
      <c r="I52" s="113"/>
      <c r="J52" s="113"/>
      <c r="K52" s="110"/>
      <c r="L52" s="110"/>
      <c r="M52" s="110"/>
      <c r="N52" s="110"/>
      <c r="O52" s="110"/>
      <c r="P52" s="113"/>
      <c r="Q52" s="113"/>
      <c r="R52" s="110"/>
      <c r="S52" s="110"/>
      <c r="T52" s="110"/>
      <c r="U52" s="110"/>
      <c r="V52" s="113" t="s">
        <v>38</v>
      </c>
      <c r="W52" s="113"/>
      <c r="X52" s="113"/>
      <c r="Y52" s="110"/>
      <c r="Z52" s="110"/>
      <c r="AA52" s="110"/>
      <c r="AB52" s="110"/>
      <c r="AC52" s="110"/>
      <c r="AD52" s="113"/>
      <c r="AE52" s="113"/>
      <c r="AF52" s="110"/>
      <c r="AG52" s="110"/>
      <c r="AH52" s="91"/>
      <c r="AI52" s="92"/>
      <c r="AJ52" s="93"/>
      <c r="AK52" s="94"/>
    </row>
    <row r="53" spans="1:37" ht="17.5" customHeight="1">
      <c r="A53" s="118"/>
      <c r="B53" s="98"/>
      <c r="C53" s="114"/>
      <c r="D53" s="111"/>
      <c r="E53" s="111"/>
      <c r="F53" s="111"/>
      <c r="G53" s="111"/>
      <c r="H53" s="111"/>
      <c r="I53" s="114"/>
      <c r="J53" s="114"/>
      <c r="K53" s="111"/>
      <c r="L53" s="111"/>
      <c r="M53" s="111"/>
      <c r="N53" s="111"/>
      <c r="O53" s="111"/>
      <c r="P53" s="114"/>
      <c r="Q53" s="114"/>
      <c r="R53" s="111"/>
      <c r="S53" s="111"/>
      <c r="T53" s="111"/>
      <c r="U53" s="111"/>
      <c r="V53" s="114"/>
      <c r="W53" s="114"/>
      <c r="X53" s="114"/>
      <c r="Y53" s="111"/>
      <c r="Z53" s="111"/>
      <c r="AA53" s="111"/>
      <c r="AB53" s="111"/>
      <c r="AC53" s="111"/>
      <c r="AD53" s="114"/>
      <c r="AE53" s="114"/>
      <c r="AF53" s="111"/>
      <c r="AG53" s="111"/>
      <c r="AH53" s="91"/>
      <c r="AI53" s="92"/>
      <c r="AJ53" s="93"/>
      <c r="AK53" s="94"/>
    </row>
    <row r="54" spans="1:37" ht="17.5" customHeight="1">
      <c r="A54" s="118"/>
      <c r="B54" s="98"/>
      <c r="C54" s="115"/>
      <c r="D54" s="112"/>
      <c r="E54" s="112"/>
      <c r="F54" s="112"/>
      <c r="G54" s="112"/>
      <c r="H54" s="112"/>
      <c r="I54" s="115"/>
      <c r="J54" s="115"/>
      <c r="K54" s="112"/>
      <c r="L54" s="112"/>
      <c r="M54" s="112"/>
      <c r="N54" s="112"/>
      <c r="O54" s="112"/>
      <c r="P54" s="115"/>
      <c r="Q54" s="115"/>
      <c r="R54" s="112"/>
      <c r="S54" s="112"/>
      <c r="T54" s="112"/>
      <c r="U54" s="112"/>
      <c r="V54" s="115"/>
      <c r="W54" s="115"/>
      <c r="X54" s="115"/>
      <c r="Y54" s="112"/>
      <c r="Z54" s="112"/>
      <c r="AA54" s="112"/>
      <c r="AB54" s="112"/>
      <c r="AC54" s="112"/>
      <c r="AD54" s="115"/>
      <c r="AE54" s="115"/>
      <c r="AF54" s="112"/>
      <c r="AG54" s="112"/>
      <c r="AH54" s="91"/>
      <c r="AI54" s="92"/>
      <c r="AJ54" s="93"/>
      <c r="AK54" s="94"/>
    </row>
    <row r="55" spans="1:37">
      <c r="A55" s="118"/>
      <c r="B55" s="2" t="s">
        <v>10</v>
      </c>
      <c r="C55" s="18" t="s">
        <v>29</v>
      </c>
      <c r="D55" s="13" t="s">
        <v>28</v>
      </c>
      <c r="E55" s="13" t="s">
        <v>28</v>
      </c>
      <c r="F55" s="13" t="s">
        <v>30</v>
      </c>
      <c r="G55" s="13" t="s">
        <v>30</v>
      </c>
      <c r="H55" s="13" t="s">
        <v>30</v>
      </c>
      <c r="I55" s="18" t="s">
        <v>30</v>
      </c>
      <c r="J55" s="18" t="s">
        <v>30</v>
      </c>
      <c r="K55" s="13" t="s">
        <v>30</v>
      </c>
      <c r="L55" s="13" t="s">
        <v>30</v>
      </c>
      <c r="M55" s="13" t="s">
        <v>30</v>
      </c>
      <c r="N55" s="13" t="s">
        <v>30</v>
      </c>
      <c r="O55" s="13" t="s">
        <v>30</v>
      </c>
      <c r="P55" s="18"/>
      <c r="Q55" s="18"/>
      <c r="R55" s="13"/>
      <c r="S55" s="13"/>
      <c r="T55" s="13"/>
      <c r="U55" s="13"/>
      <c r="V55" s="18"/>
      <c r="W55" s="18"/>
      <c r="X55" s="18"/>
      <c r="Y55" s="13"/>
      <c r="Z55" s="13"/>
      <c r="AA55" s="13"/>
      <c r="AB55" s="13"/>
      <c r="AC55" s="13"/>
      <c r="AD55" s="18"/>
      <c r="AE55" s="18"/>
      <c r="AF55" s="13"/>
      <c r="AG55" s="13"/>
      <c r="AH55" s="24">
        <f>COUNTIF(C55:AG55,"●")</f>
        <v>1</v>
      </c>
      <c r="AI55" s="26">
        <f>COUNTIF(C55:AG55,"●")+COUNTIF(C55:AG55,"〇")</f>
        <v>3</v>
      </c>
      <c r="AJ55" s="3">
        <v>1</v>
      </c>
      <c r="AK55" s="27" t="s">
        <v>44</v>
      </c>
    </row>
    <row r="56" spans="1:37" ht="18.5" thickBot="1">
      <c r="A56" s="119"/>
      <c r="B56" s="5" t="s">
        <v>39</v>
      </c>
      <c r="C56" s="20" t="s">
        <v>29</v>
      </c>
      <c r="D56" s="37" t="s">
        <v>28</v>
      </c>
      <c r="E56" s="37" t="s">
        <v>28</v>
      </c>
      <c r="F56" s="37" t="s">
        <v>30</v>
      </c>
      <c r="G56" s="37" t="s">
        <v>30</v>
      </c>
      <c r="H56" s="37" t="s">
        <v>30</v>
      </c>
      <c r="I56" s="20" t="s">
        <v>30</v>
      </c>
      <c r="J56" s="20" t="s">
        <v>30</v>
      </c>
      <c r="K56" s="37" t="s">
        <v>30</v>
      </c>
      <c r="L56" s="37" t="s">
        <v>30</v>
      </c>
      <c r="M56" s="37" t="s">
        <v>30</v>
      </c>
      <c r="N56" s="37" t="s">
        <v>30</v>
      </c>
      <c r="O56" s="37" t="s">
        <v>30</v>
      </c>
      <c r="P56" s="20"/>
      <c r="Q56" s="20"/>
      <c r="R56" s="37"/>
      <c r="S56" s="37"/>
      <c r="T56" s="37"/>
      <c r="U56" s="37"/>
      <c r="V56" s="20"/>
      <c r="W56" s="20"/>
      <c r="X56" s="20"/>
      <c r="Y56" s="37"/>
      <c r="Z56" s="37"/>
      <c r="AA56" s="37"/>
      <c r="AB56" s="37"/>
      <c r="AC56" s="37"/>
      <c r="AD56" s="20"/>
      <c r="AE56" s="20"/>
      <c r="AF56" s="37"/>
      <c r="AG56" s="37"/>
      <c r="AH56" s="25">
        <f>COUNTIF(C56:AG56,"●")</f>
        <v>1</v>
      </c>
      <c r="AI56" s="6">
        <f>COUNTIF(C56:AG56,"●")+COUNTIF(C56:AG56,"〇")</f>
        <v>3</v>
      </c>
      <c r="AJ56" s="6">
        <v>1</v>
      </c>
      <c r="AK56" s="28" t="s">
        <v>44</v>
      </c>
    </row>
    <row r="57" spans="1:37" ht="19" thickTop="1" thickBot="1"/>
    <row r="58" spans="1:37" ht="18.5" thickBot="1">
      <c r="C58" s="81" t="s">
        <v>40</v>
      </c>
      <c r="D58" s="82"/>
      <c r="E58" s="82"/>
      <c r="F58" s="83"/>
      <c r="G58" s="75" t="s">
        <v>21</v>
      </c>
      <c r="H58" s="76"/>
      <c r="I58" s="76"/>
      <c r="J58" s="76"/>
      <c r="K58" s="76"/>
      <c r="L58" s="84">
        <f>AH20+AH27+AH34+AH41+AH48+AH55</f>
        <v>38</v>
      </c>
      <c r="M58" s="84"/>
      <c r="N58" s="84"/>
      <c r="O58" s="84"/>
      <c r="P58" s="68" t="s">
        <v>7</v>
      </c>
      <c r="Q58" s="68"/>
      <c r="R58" s="69"/>
      <c r="T58" s="81" t="s">
        <v>39</v>
      </c>
      <c r="U58" s="82"/>
      <c r="V58" s="82"/>
      <c r="W58" s="83"/>
      <c r="X58" s="75" t="s">
        <v>21</v>
      </c>
      <c r="Y58" s="76"/>
      <c r="Z58" s="76"/>
      <c r="AA58" s="76"/>
      <c r="AB58" s="76"/>
      <c r="AC58" s="68">
        <f>AH21+AH28+AH35+AH42+AH49+AH56</f>
        <v>39</v>
      </c>
      <c r="AD58" s="68"/>
      <c r="AE58" s="68"/>
      <c r="AF58" s="68"/>
      <c r="AG58" s="68" t="s">
        <v>7</v>
      </c>
      <c r="AH58" s="68"/>
      <c r="AI58" s="69"/>
    </row>
    <row r="59" spans="1:37">
      <c r="G59" s="77" t="s">
        <v>22</v>
      </c>
      <c r="H59" s="78"/>
      <c r="I59" s="78"/>
      <c r="J59" s="78"/>
      <c r="K59" s="78"/>
      <c r="L59" s="79">
        <f>AI20+AI27+AI34+AI41+AI48+AI55</f>
        <v>129</v>
      </c>
      <c r="M59" s="79"/>
      <c r="N59" s="79"/>
      <c r="O59" s="79"/>
      <c r="P59" s="79" t="s">
        <v>7</v>
      </c>
      <c r="Q59" s="79"/>
      <c r="R59" s="80"/>
      <c r="X59" s="77" t="s">
        <v>22</v>
      </c>
      <c r="Y59" s="78"/>
      <c r="Z59" s="78"/>
      <c r="AA59" s="78"/>
      <c r="AB59" s="78"/>
      <c r="AC59" s="79">
        <f>AI21+AI28+AI35+AI42+AI49+AI56</f>
        <v>129</v>
      </c>
      <c r="AD59" s="79"/>
      <c r="AE59" s="79"/>
      <c r="AF59" s="79"/>
      <c r="AG59" s="79" t="s">
        <v>7</v>
      </c>
      <c r="AH59" s="79"/>
      <c r="AI59" s="80"/>
    </row>
    <row r="60" spans="1:37" ht="18.5" thickBot="1">
      <c r="G60" s="73" t="s">
        <v>23</v>
      </c>
      <c r="H60" s="74"/>
      <c r="I60" s="74"/>
      <c r="J60" s="74"/>
      <c r="K60" s="74"/>
      <c r="L60" s="116">
        <f>ROUNDDOWN(L58/L59,3)*100</f>
        <v>29.4</v>
      </c>
      <c r="M60" s="116"/>
      <c r="N60" s="116"/>
      <c r="O60" s="116"/>
      <c r="P60" s="71" t="s">
        <v>24</v>
      </c>
      <c r="Q60" s="71"/>
      <c r="R60" s="72"/>
      <c r="X60" s="73" t="s">
        <v>23</v>
      </c>
      <c r="Y60" s="74"/>
      <c r="Z60" s="74"/>
      <c r="AA60" s="74"/>
      <c r="AB60" s="74"/>
      <c r="AC60" s="116">
        <f>ROUNDDOWN(AC58/AC59,3)*100</f>
        <v>30.2</v>
      </c>
      <c r="AD60" s="116"/>
      <c r="AE60" s="116"/>
      <c r="AF60" s="116"/>
      <c r="AG60" s="71" t="s">
        <v>24</v>
      </c>
      <c r="AH60" s="71"/>
      <c r="AI60" s="72"/>
    </row>
    <row r="61" spans="1:37">
      <c r="T61" s="14" t="s">
        <v>25</v>
      </c>
    </row>
    <row r="62" spans="1:37" ht="18.5" thickBot="1"/>
    <row r="63" spans="1:37">
      <c r="C63" s="61" t="s">
        <v>26</v>
      </c>
      <c r="D63" s="62"/>
      <c r="E63" s="62"/>
      <c r="F63" s="63"/>
      <c r="G63" s="67" t="s">
        <v>52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 t="s">
        <v>51</v>
      </c>
      <c r="T63" s="68"/>
      <c r="U63" s="68"/>
      <c r="V63" s="68"/>
      <c r="W63" s="68"/>
      <c r="X63" s="68"/>
      <c r="Y63" s="68"/>
      <c r="Z63" s="68"/>
      <c r="AA63" s="68"/>
      <c r="AB63" s="68" t="s">
        <v>44</v>
      </c>
      <c r="AC63" s="68"/>
      <c r="AD63" s="69"/>
      <c r="AK63" s="1"/>
    </row>
    <row r="64" spans="1:37" ht="18.5" thickBot="1">
      <c r="C64" s="64"/>
      <c r="D64" s="65"/>
      <c r="E64" s="65"/>
      <c r="F64" s="66"/>
      <c r="G64" s="70" t="s">
        <v>50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 t="s">
        <v>49</v>
      </c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2"/>
    </row>
  </sheetData>
  <mergeCells count="276">
    <mergeCell ref="A2:AI3"/>
    <mergeCell ref="S6:V6"/>
    <mergeCell ref="O8:R8"/>
    <mergeCell ref="S8:V8"/>
    <mergeCell ref="S10:V10"/>
    <mergeCell ref="T58:W58"/>
    <mergeCell ref="C58:F58"/>
    <mergeCell ref="G58:K58"/>
    <mergeCell ref="L58:O58"/>
    <mergeCell ref="P58:R58"/>
    <mergeCell ref="B12:C12"/>
    <mergeCell ref="D12:AI12"/>
    <mergeCell ref="B13:C13"/>
    <mergeCell ref="D13:E13"/>
    <mergeCell ref="G13:H13"/>
    <mergeCell ref="J13:K13"/>
    <mergeCell ref="M13:N13"/>
    <mergeCell ref="O13:P13"/>
    <mergeCell ref="R13:S13"/>
    <mergeCell ref="U13:V13"/>
    <mergeCell ref="AE14:AG14"/>
    <mergeCell ref="AH14:AI14"/>
    <mergeCell ref="A15:A21"/>
    <mergeCell ref="B17:B19"/>
    <mergeCell ref="C17:C19"/>
    <mergeCell ref="D17:D19"/>
    <mergeCell ref="E17:E19"/>
    <mergeCell ref="AG17:AG19"/>
    <mergeCell ref="AH16:AH19"/>
    <mergeCell ref="AI16:AI19"/>
    <mergeCell ref="A22:A28"/>
    <mergeCell ref="B24:B26"/>
    <mergeCell ref="C24:C26"/>
    <mergeCell ref="X17:X19"/>
    <mergeCell ref="Y17:Y19"/>
    <mergeCell ref="Z17:Z19"/>
    <mergeCell ref="AA17:AA19"/>
    <mergeCell ref="AB17:AB19"/>
    <mergeCell ref="AC17:AC19"/>
    <mergeCell ref="R17:R19"/>
    <mergeCell ref="S17:S19"/>
    <mergeCell ref="T17:T19"/>
    <mergeCell ref="U17:U19"/>
    <mergeCell ref="V17:V19"/>
    <mergeCell ref="W17:W19"/>
    <mergeCell ref="L17:L19"/>
    <mergeCell ref="M17:M19"/>
    <mergeCell ref="N17:N19"/>
    <mergeCell ref="D24:D26"/>
    <mergeCell ref="AF17:AF19"/>
    <mergeCell ref="Q17:Q19"/>
    <mergeCell ref="F17:F19"/>
    <mergeCell ref="G17:G19"/>
    <mergeCell ref="H17:H19"/>
    <mergeCell ref="I17:I19"/>
    <mergeCell ref="J17:J19"/>
    <mergeCell ref="K17:K19"/>
    <mergeCell ref="P24:P26"/>
    <mergeCell ref="Q24:Q26"/>
    <mergeCell ref="R24:R26"/>
    <mergeCell ref="S24:S26"/>
    <mergeCell ref="T24:T26"/>
    <mergeCell ref="U24:U26"/>
    <mergeCell ref="J24:J26"/>
    <mergeCell ref="K24:K26"/>
    <mergeCell ref="L24:L26"/>
    <mergeCell ref="AE31:AE33"/>
    <mergeCell ref="T31:T33"/>
    <mergeCell ref="E24:E26"/>
    <mergeCell ref="F24:F26"/>
    <mergeCell ref="G24:G26"/>
    <mergeCell ref="H24:H26"/>
    <mergeCell ref="I24:I26"/>
    <mergeCell ref="AD17:AD19"/>
    <mergeCell ref="AE17:AE19"/>
    <mergeCell ref="Z31:Z33"/>
    <mergeCell ref="AA31:AA33"/>
    <mergeCell ref="G31:G33"/>
    <mergeCell ref="R31:R33"/>
    <mergeCell ref="S31:S33"/>
    <mergeCell ref="H31:H33"/>
    <mergeCell ref="I31:I33"/>
    <mergeCell ref="J31:J33"/>
    <mergeCell ref="K31:K33"/>
    <mergeCell ref="L31:L33"/>
    <mergeCell ref="M31:M33"/>
    <mergeCell ref="O17:O19"/>
    <mergeCell ref="P17:P19"/>
    <mergeCell ref="AF31:AF33"/>
    <mergeCell ref="AG31:AG33"/>
    <mergeCell ref="M24:M26"/>
    <mergeCell ref="N24:N26"/>
    <mergeCell ref="O24:O26"/>
    <mergeCell ref="AB24:AB26"/>
    <mergeCell ref="AC24:AC26"/>
    <mergeCell ref="AD24:AD26"/>
    <mergeCell ref="AE24:AE26"/>
    <mergeCell ref="AF24:AF26"/>
    <mergeCell ref="AG24:AG26"/>
    <mergeCell ref="V24:V26"/>
    <mergeCell ref="W24:W26"/>
    <mergeCell ref="X24:X26"/>
    <mergeCell ref="Y24:Y26"/>
    <mergeCell ref="Z24:Z26"/>
    <mergeCell ref="AA24:AA26"/>
    <mergeCell ref="N31:N33"/>
    <mergeCell ref="O31:O33"/>
    <mergeCell ref="AB31:AB33"/>
    <mergeCell ref="AC31:AC33"/>
    <mergeCell ref="AD31:AD33"/>
    <mergeCell ref="P31:P33"/>
    <mergeCell ref="Q31:Q33"/>
    <mergeCell ref="AD38:AD40"/>
    <mergeCell ref="A36:A42"/>
    <mergeCell ref="B38:B40"/>
    <mergeCell ref="C38:C40"/>
    <mergeCell ref="D38:D40"/>
    <mergeCell ref="E38:E40"/>
    <mergeCell ref="U31:U33"/>
    <mergeCell ref="V31:V33"/>
    <mergeCell ref="W31:W33"/>
    <mergeCell ref="X31:X33"/>
    <mergeCell ref="Y31:Y33"/>
    <mergeCell ref="G38:G40"/>
    <mergeCell ref="H38:H40"/>
    <mergeCell ref="I38:I40"/>
    <mergeCell ref="J38:J40"/>
    <mergeCell ref="K38:K40"/>
    <mergeCell ref="N38:N40"/>
    <mergeCell ref="O38:O40"/>
    <mergeCell ref="A29:A35"/>
    <mergeCell ref="B31:B33"/>
    <mergeCell ref="C31:C33"/>
    <mergeCell ref="D31:D33"/>
    <mergeCell ref="E31:E33"/>
    <mergeCell ref="F31:F33"/>
    <mergeCell ref="A43:A49"/>
    <mergeCell ref="B45:B47"/>
    <mergeCell ref="C45:C47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V38:V40"/>
    <mergeCell ref="W38:W40"/>
    <mergeCell ref="L38:L40"/>
    <mergeCell ref="M38:M40"/>
    <mergeCell ref="J45:J47"/>
    <mergeCell ref="P38:P40"/>
    <mergeCell ref="Q38:Q40"/>
    <mergeCell ref="F38:F40"/>
    <mergeCell ref="K45:K47"/>
    <mergeCell ref="L45:L47"/>
    <mergeCell ref="M45:M47"/>
    <mergeCell ref="N45:N47"/>
    <mergeCell ref="O45:O47"/>
    <mergeCell ref="D45:D47"/>
    <mergeCell ref="E45:E47"/>
    <mergeCell ref="F45:F47"/>
    <mergeCell ref="G45:G47"/>
    <mergeCell ref="H45:H47"/>
    <mergeCell ref="I45:I47"/>
    <mergeCell ref="V45:V47"/>
    <mergeCell ref="W45:W47"/>
    <mergeCell ref="X45:X47"/>
    <mergeCell ref="Y45:Y47"/>
    <mergeCell ref="Z45:Z47"/>
    <mergeCell ref="AA45:AA47"/>
    <mergeCell ref="P45:P47"/>
    <mergeCell ref="Q45:Q47"/>
    <mergeCell ref="R45:R47"/>
    <mergeCell ref="S45:S47"/>
    <mergeCell ref="T45:T47"/>
    <mergeCell ref="U45:U47"/>
    <mergeCell ref="A50:A56"/>
    <mergeCell ref="B52:B54"/>
    <mergeCell ref="C52:C54"/>
    <mergeCell ref="D52:D54"/>
    <mergeCell ref="E52:E54"/>
    <mergeCell ref="F52:F54"/>
    <mergeCell ref="G52:G54"/>
    <mergeCell ref="T52:T54"/>
    <mergeCell ref="U52:U54"/>
    <mergeCell ref="N52:N54"/>
    <mergeCell ref="O52:O54"/>
    <mergeCell ref="P52:P54"/>
    <mergeCell ref="Q52:Q54"/>
    <mergeCell ref="R52:R54"/>
    <mergeCell ref="S52:S54"/>
    <mergeCell ref="X60:AB60"/>
    <mergeCell ref="AC60:AF60"/>
    <mergeCell ref="AG60:AI60"/>
    <mergeCell ref="H52:H54"/>
    <mergeCell ref="I52:I54"/>
    <mergeCell ref="J52:J54"/>
    <mergeCell ref="K52:K54"/>
    <mergeCell ref="L52:L54"/>
    <mergeCell ref="M52:M54"/>
    <mergeCell ref="V52:V54"/>
    <mergeCell ref="W52:W54"/>
    <mergeCell ref="X52:X54"/>
    <mergeCell ref="Y52:Y54"/>
    <mergeCell ref="G59:K59"/>
    <mergeCell ref="L59:O59"/>
    <mergeCell ref="P59:R59"/>
    <mergeCell ref="G60:K60"/>
    <mergeCell ref="L60:O60"/>
    <mergeCell ref="P60:R60"/>
    <mergeCell ref="W6:AF6"/>
    <mergeCell ref="AF52:AF54"/>
    <mergeCell ref="AG52:AG54"/>
    <mergeCell ref="X58:AB58"/>
    <mergeCell ref="AC58:AF58"/>
    <mergeCell ref="AG58:AI58"/>
    <mergeCell ref="X59:AB59"/>
    <mergeCell ref="AC59:AF59"/>
    <mergeCell ref="AG59:AI59"/>
    <mergeCell ref="Z52:Z54"/>
    <mergeCell ref="AA52:AA54"/>
    <mergeCell ref="AB52:AB54"/>
    <mergeCell ref="AC52:AC54"/>
    <mergeCell ref="AD52:AD54"/>
    <mergeCell ref="AE52:AE54"/>
    <mergeCell ref="AB45:AB47"/>
    <mergeCell ref="AC45:AC47"/>
    <mergeCell ref="AD45:AD47"/>
    <mergeCell ref="AE45:AE47"/>
    <mergeCell ref="AF45:AF47"/>
    <mergeCell ref="AG45:AG47"/>
    <mergeCell ref="AE38:AE40"/>
    <mergeCell ref="AF38:AF40"/>
    <mergeCell ref="AG38:AG40"/>
    <mergeCell ref="AH36:AK36"/>
    <mergeCell ref="AH37:AH40"/>
    <mergeCell ref="AI37:AI40"/>
    <mergeCell ref="AJ37:AJ40"/>
    <mergeCell ref="AK37:AK40"/>
    <mergeCell ref="AJ16:AJ19"/>
    <mergeCell ref="AH15:AK15"/>
    <mergeCell ref="AK16:AK19"/>
    <mergeCell ref="AH22:AK22"/>
    <mergeCell ref="AH23:AH26"/>
    <mergeCell ref="AI23:AI26"/>
    <mergeCell ref="AJ23:AJ26"/>
    <mergeCell ref="AK23:AK26"/>
    <mergeCell ref="AH29:AK29"/>
    <mergeCell ref="AB4:AK4"/>
    <mergeCell ref="C63:F64"/>
    <mergeCell ref="G63:O63"/>
    <mergeCell ref="G64:O64"/>
    <mergeCell ref="P63:R63"/>
    <mergeCell ref="P64:R64"/>
    <mergeCell ref="S63:AA63"/>
    <mergeCell ref="S64:AA64"/>
    <mergeCell ref="AB63:AD63"/>
    <mergeCell ref="AB64:AD64"/>
    <mergeCell ref="AH43:AK43"/>
    <mergeCell ref="AH44:AH47"/>
    <mergeCell ref="AI44:AI47"/>
    <mergeCell ref="AJ44:AJ47"/>
    <mergeCell ref="AK44:AK47"/>
    <mergeCell ref="AH50:AK50"/>
    <mergeCell ref="AH51:AH54"/>
    <mergeCell ref="AI51:AI54"/>
    <mergeCell ref="AJ51:AJ54"/>
    <mergeCell ref="AK51:AK54"/>
    <mergeCell ref="AH30:AH33"/>
    <mergeCell ref="AI30:AI33"/>
    <mergeCell ref="AJ30:AJ33"/>
    <mergeCell ref="AK30:AK33"/>
  </mergeCells>
  <phoneticPr fontId="3"/>
  <dataValidations count="1">
    <dataValidation type="list" allowBlank="1" showInputMessage="1" showErrorMessage="1" sqref="C20:AG21 C27:AG28 C34:AG35 C41:AG42 C48:AG49 C55:AG56" xr:uid="{C7853776-CD9C-4659-ABAE-FF04F6C7D6D4}">
      <formula1>"●,〇,／"</formula1>
    </dataValidation>
  </dataValidations>
  <printOptions horizontalCentered="1" verticalCentered="1"/>
  <pageMargins left="0.39370078740157483" right="0.39370078740157483" top="0.39370078740157483" bottom="0.19685039370078741" header="0.31496062992125984" footer="0.31496062992125984"/>
  <pageSetup paperSize="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17C59-6A4B-42D4-91B0-5D46C9DF8A00}">
  <sheetPr>
    <tabColor rgb="FF00B0F0"/>
  </sheetPr>
  <dimension ref="A1:N48"/>
  <sheetViews>
    <sheetView zoomScaleNormal="100" workbookViewId="0">
      <selection activeCell="A44" sqref="A44"/>
    </sheetView>
  </sheetViews>
  <sheetFormatPr defaultRowHeight="18"/>
  <cols>
    <col min="1" max="1" width="12.33203125" style="38" customWidth="1"/>
    <col min="2" max="2" width="5.58203125" style="38" customWidth="1"/>
    <col min="3" max="3" width="8.75" style="38" customWidth="1"/>
    <col min="4" max="4" width="12.5" style="38" customWidth="1"/>
    <col min="5" max="5" width="5.58203125" style="38" customWidth="1"/>
    <col min="6" max="6" width="8.6640625" style="38"/>
    <col min="7" max="7" width="9.33203125" style="38" bestFit="1" customWidth="1"/>
    <col min="8" max="16384" width="8.6640625" style="38"/>
  </cols>
  <sheetData>
    <row r="1" spans="1:14">
      <c r="A1" s="38" t="s">
        <v>53</v>
      </c>
    </row>
    <row r="2" spans="1:14">
      <c r="L2" s="39" t="s">
        <v>54</v>
      </c>
    </row>
    <row r="4" spans="1:14" ht="22.5">
      <c r="A4" s="130" t="s">
        <v>48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40"/>
      <c r="N4" s="40"/>
    </row>
    <row r="5" spans="1:14" ht="12.5" customHeight="1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4">
      <c r="L6" s="39" t="s">
        <v>55</v>
      </c>
    </row>
    <row r="8" spans="1:14">
      <c r="H8" s="38" t="s">
        <v>56</v>
      </c>
      <c r="I8" s="41"/>
    </row>
    <row r="9" spans="1:14" ht="7.5" customHeight="1">
      <c r="I9" s="41"/>
    </row>
    <row r="10" spans="1:14">
      <c r="G10" s="42" t="s">
        <v>57</v>
      </c>
      <c r="H10" s="43" t="s">
        <v>58</v>
      </c>
      <c r="I10" s="41"/>
    </row>
    <row r="11" spans="1:14" ht="7.5" customHeight="1">
      <c r="I11" s="41"/>
    </row>
    <row r="12" spans="1:14">
      <c r="H12" s="38" t="s">
        <v>59</v>
      </c>
      <c r="I12" s="41"/>
      <c r="L12" s="42" t="s">
        <v>20</v>
      </c>
    </row>
    <row r="13" spans="1:14">
      <c r="F13" s="42"/>
    </row>
    <row r="14" spans="1:14">
      <c r="A14" s="38" t="s">
        <v>60</v>
      </c>
      <c r="C14" s="131"/>
      <c r="D14" s="131"/>
      <c r="E14" s="131"/>
      <c r="F14" s="131"/>
      <c r="G14" s="131"/>
      <c r="H14" s="131"/>
      <c r="I14" s="131"/>
      <c r="J14" s="131"/>
      <c r="K14" s="131"/>
      <c r="L14" s="131"/>
    </row>
    <row r="15" spans="1:14">
      <c r="A15" s="38" t="s">
        <v>61</v>
      </c>
      <c r="C15" s="132" t="s">
        <v>62</v>
      </c>
      <c r="D15" s="132"/>
      <c r="E15" s="132"/>
      <c r="F15" s="132"/>
      <c r="G15" s="132"/>
      <c r="H15" s="42" t="s">
        <v>63</v>
      </c>
      <c r="I15" s="132" t="s">
        <v>64</v>
      </c>
      <c r="J15" s="132"/>
      <c r="K15" s="132"/>
      <c r="L15" s="132"/>
    </row>
    <row r="16" spans="1:14">
      <c r="A16" s="44"/>
      <c r="B16" s="44"/>
      <c r="N16" s="38" t="s">
        <v>65</v>
      </c>
    </row>
    <row r="17" spans="1:14">
      <c r="A17" s="133" t="s">
        <v>66</v>
      </c>
      <c r="B17" s="134"/>
      <c r="C17" s="134"/>
      <c r="D17" s="134"/>
      <c r="E17" s="135"/>
      <c r="F17" s="45" t="s">
        <v>67</v>
      </c>
      <c r="G17" s="45" t="s">
        <v>68</v>
      </c>
      <c r="H17" s="45" t="s">
        <v>69</v>
      </c>
      <c r="I17" s="45" t="s">
        <v>70</v>
      </c>
      <c r="J17" s="45" t="s">
        <v>71</v>
      </c>
      <c r="K17" s="45" t="s">
        <v>72</v>
      </c>
      <c r="L17" s="45" t="s">
        <v>73</v>
      </c>
      <c r="N17" s="46" t="s">
        <v>74</v>
      </c>
    </row>
    <row r="18" spans="1:14">
      <c r="A18" s="136"/>
      <c r="B18" s="137"/>
      <c r="C18" s="137"/>
      <c r="D18" s="137"/>
      <c r="E18" s="138"/>
      <c r="F18" s="124" t="s">
        <v>75</v>
      </c>
      <c r="G18" s="123" t="s">
        <v>76</v>
      </c>
      <c r="H18" s="123" t="s">
        <v>77</v>
      </c>
      <c r="I18" s="123" t="s">
        <v>78</v>
      </c>
      <c r="J18" s="123" t="s">
        <v>79</v>
      </c>
      <c r="K18" s="123" t="s">
        <v>80</v>
      </c>
      <c r="L18" s="123" t="s">
        <v>81</v>
      </c>
    </row>
    <row r="19" spans="1:14">
      <c r="A19" s="136"/>
      <c r="B19" s="137"/>
      <c r="C19" s="137"/>
      <c r="D19" s="137"/>
      <c r="E19" s="138"/>
      <c r="F19" s="124"/>
      <c r="G19" s="123"/>
      <c r="H19" s="123"/>
      <c r="I19" s="123"/>
      <c r="J19" s="123"/>
      <c r="K19" s="124"/>
      <c r="L19" s="124"/>
    </row>
    <row r="20" spans="1:14">
      <c r="A20" s="136"/>
      <c r="B20" s="137"/>
      <c r="C20" s="137"/>
      <c r="D20" s="137"/>
      <c r="E20" s="138"/>
      <c r="F20" s="124"/>
      <c r="G20" s="124"/>
      <c r="H20" s="124"/>
      <c r="I20" s="124"/>
      <c r="J20" s="124"/>
      <c r="K20" s="124"/>
      <c r="L20" s="124"/>
    </row>
    <row r="21" spans="1:14">
      <c r="A21" s="139"/>
      <c r="B21" s="140"/>
      <c r="C21" s="140"/>
      <c r="D21" s="140"/>
      <c r="E21" s="141"/>
      <c r="F21" s="124"/>
      <c r="G21" s="124"/>
      <c r="H21" s="124"/>
      <c r="I21" s="124"/>
      <c r="J21" s="124"/>
      <c r="K21" s="124"/>
      <c r="L21" s="124"/>
    </row>
    <row r="22" spans="1:14">
      <c r="A22" s="50" t="s">
        <v>82</v>
      </c>
      <c r="B22" s="48"/>
      <c r="C22" s="48"/>
      <c r="D22" s="48"/>
      <c r="E22" s="49"/>
      <c r="F22" s="47"/>
      <c r="G22" s="47"/>
      <c r="H22" s="47"/>
      <c r="I22" s="47"/>
      <c r="J22" s="47"/>
      <c r="K22" s="47"/>
      <c r="L22" s="47"/>
    </row>
    <row r="23" spans="1:14">
      <c r="A23" s="51"/>
      <c r="B23" s="52"/>
      <c r="C23" s="45" t="s">
        <v>63</v>
      </c>
      <c r="D23" s="51"/>
      <c r="E23" s="53" t="s">
        <v>83</v>
      </c>
      <c r="F23" s="46"/>
      <c r="G23" s="45" t="str">
        <f>IF(H23&lt;=K23,"○","×")</f>
        <v>○</v>
      </c>
      <c r="H23" s="46"/>
      <c r="I23" s="46"/>
      <c r="J23" s="46"/>
      <c r="K23" s="54">
        <f>I23+J23</f>
        <v>0</v>
      </c>
      <c r="L23" s="55" t="e">
        <f>K23/F23</f>
        <v>#DIV/0!</v>
      </c>
    </row>
    <row r="24" spans="1:14">
      <c r="A24" s="56">
        <f>D23+1</f>
        <v>1</v>
      </c>
      <c r="B24" s="53" t="s">
        <v>84</v>
      </c>
      <c r="C24" s="45" t="s">
        <v>63</v>
      </c>
      <c r="D24" s="56">
        <f t="shared" ref="D24:D41" si="0">D23+7</f>
        <v>7</v>
      </c>
      <c r="E24" s="53" t="s">
        <v>83</v>
      </c>
      <c r="F24" s="54">
        <f>D24-A24+1</f>
        <v>7</v>
      </c>
      <c r="G24" s="45" t="str">
        <f t="shared" ref="G24:G42" si="1">IF(H24&lt;=K24,"○","×")</f>
        <v>×</v>
      </c>
      <c r="H24" s="54">
        <f>F24-5</f>
        <v>2</v>
      </c>
      <c r="I24" s="46"/>
      <c r="J24" s="46"/>
      <c r="K24" s="54">
        <f t="shared" ref="K24:K42" si="2">I24+J24</f>
        <v>0</v>
      </c>
      <c r="L24" s="55">
        <f t="shared" ref="L24:L42" si="3">K24/F24</f>
        <v>0</v>
      </c>
    </row>
    <row r="25" spans="1:14">
      <c r="A25" s="56">
        <f t="shared" ref="A25:A42" si="4">A24+7</f>
        <v>8</v>
      </c>
      <c r="B25" s="53" t="s">
        <v>84</v>
      </c>
      <c r="C25" s="45" t="s">
        <v>63</v>
      </c>
      <c r="D25" s="56">
        <f t="shared" si="0"/>
        <v>14</v>
      </c>
      <c r="E25" s="53" t="s">
        <v>83</v>
      </c>
      <c r="F25" s="54">
        <f t="shared" ref="F25:F41" si="5">D25-A25+1</f>
        <v>7</v>
      </c>
      <c r="G25" s="45" t="str">
        <f t="shared" si="1"/>
        <v>×</v>
      </c>
      <c r="H25" s="54">
        <f t="shared" ref="H25:H41" si="6">F25-5</f>
        <v>2</v>
      </c>
      <c r="I25" s="46"/>
      <c r="J25" s="46"/>
      <c r="K25" s="54">
        <f t="shared" si="2"/>
        <v>0</v>
      </c>
      <c r="L25" s="55">
        <f t="shared" si="3"/>
        <v>0</v>
      </c>
    </row>
    <row r="26" spans="1:14">
      <c r="A26" s="56">
        <f t="shared" si="4"/>
        <v>15</v>
      </c>
      <c r="B26" s="53" t="s">
        <v>84</v>
      </c>
      <c r="C26" s="45" t="s">
        <v>63</v>
      </c>
      <c r="D26" s="56">
        <f t="shared" si="0"/>
        <v>21</v>
      </c>
      <c r="E26" s="53" t="s">
        <v>83</v>
      </c>
      <c r="F26" s="54">
        <f t="shared" si="5"/>
        <v>7</v>
      </c>
      <c r="G26" s="45" t="str">
        <f t="shared" si="1"/>
        <v>×</v>
      </c>
      <c r="H26" s="54">
        <f t="shared" si="6"/>
        <v>2</v>
      </c>
      <c r="I26" s="46"/>
      <c r="J26" s="46"/>
      <c r="K26" s="54">
        <f t="shared" si="2"/>
        <v>0</v>
      </c>
      <c r="L26" s="55">
        <f t="shared" si="3"/>
        <v>0</v>
      </c>
    </row>
    <row r="27" spans="1:14">
      <c r="A27" s="56">
        <f t="shared" si="4"/>
        <v>22</v>
      </c>
      <c r="B27" s="53" t="s">
        <v>84</v>
      </c>
      <c r="C27" s="45" t="s">
        <v>63</v>
      </c>
      <c r="D27" s="56">
        <f t="shared" si="0"/>
        <v>28</v>
      </c>
      <c r="E27" s="53" t="s">
        <v>83</v>
      </c>
      <c r="F27" s="54">
        <f t="shared" si="5"/>
        <v>7</v>
      </c>
      <c r="G27" s="45" t="str">
        <f t="shared" si="1"/>
        <v>×</v>
      </c>
      <c r="H27" s="54">
        <f t="shared" si="6"/>
        <v>2</v>
      </c>
      <c r="I27" s="46"/>
      <c r="J27" s="46"/>
      <c r="K27" s="54">
        <f t="shared" si="2"/>
        <v>0</v>
      </c>
      <c r="L27" s="55">
        <f t="shared" si="3"/>
        <v>0</v>
      </c>
    </row>
    <row r="28" spans="1:14">
      <c r="A28" s="56">
        <f t="shared" si="4"/>
        <v>29</v>
      </c>
      <c r="B28" s="53" t="s">
        <v>84</v>
      </c>
      <c r="C28" s="45" t="s">
        <v>63</v>
      </c>
      <c r="D28" s="56">
        <f t="shared" si="0"/>
        <v>35</v>
      </c>
      <c r="E28" s="53" t="s">
        <v>83</v>
      </c>
      <c r="F28" s="54">
        <f t="shared" si="5"/>
        <v>7</v>
      </c>
      <c r="G28" s="45" t="str">
        <f t="shared" si="1"/>
        <v>×</v>
      </c>
      <c r="H28" s="54">
        <f t="shared" si="6"/>
        <v>2</v>
      </c>
      <c r="I28" s="46"/>
      <c r="J28" s="46"/>
      <c r="K28" s="54">
        <f t="shared" si="2"/>
        <v>0</v>
      </c>
      <c r="L28" s="55">
        <f t="shared" si="3"/>
        <v>0</v>
      </c>
    </row>
    <row r="29" spans="1:14">
      <c r="A29" s="56">
        <f>A28+7</f>
        <v>36</v>
      </c>
      <c r="B29" s="53" t="s">
        <v>84</v>
      </c>
      <c r="C29" s="45" t="s">
        <v>63</v>
      </c>
      <c r="D29" s="56">
        <f>D28+7</f>
        <v>42</v>
      </c>
      <c r="E29" s="53" t="s">
        <v>83</v>
      </c>
      <c r="F29" s="54">
        <f t="shared" si="5"/>
        <v>7</v>
      </c>
      <c r="G29" s="45" t="str">
        <f t="shared" si="1"/>
        <v>×</v>
      </c>
      <c r="H29" s="54">
        <f t="shared" si="6"/>
        <v>2</v>
      </c>
      <c r="I29" s="46"/>
      <c r="J29" s="46"/>
      <c r="K29" s="54">
        <f t="shared" si="2"/>
        <v>0</v>
      </c>
      <c r="L29" s="55">
        <f t="shared" si="3"/>
        <v>0</v>
      </c>
    </row>
    <row r="30" spans="1:14">
      <c r="A30" s="56">
        <f>A29+7</f>
        <v>43</v>
      </c>
      <c r="B30" s="53" t="s">
        <v>84</v>
      </c>
      <c r="C30" s="45" t="s">
        <v>63</v>
      </c>
      <c r="D30" s="56">
        <f>D29+7</f>
        <v>49</v>
      </c>
      <c r="E30" s="53" t="s">
        <v>83</v>
      </c>
      <c r="F30" s="54">
        <f t="shared" si="5"/>
        <v>7</v>
      </c>
      <c r="G30" s="45" t="str">
        <f t="shared" si="1"/>
        <v>×</v>
      </c>
      <c r="H30" s="54">
        <f t="shared" si="6"/>
        <v>2</v>
      </c>
      <c r="I30" s="46"/>
      <c r="J30" s="46"/>
      <c r="K30" s="54">
        <f t="shared" si="2"/>
        <v>0</v>
      </c>
      <c r="L30" s="55">
        <f t="shared" si="3"/>
        <v>0</v>
      </c>
    </row>
    <row r="31" spans="1:14">
      <c r="A31" s="56">
        <f t="shared" si="4"/>
        <v>50</v>
      </c>
      <c r="B31" s="53" t="s">
        <v>84</v>
      </c>
      <c r="C31" s="45" t="s">
        <v>63</v>
      </c>
      <c r="D31" s="56">
        <f t="shared" si="0"/>
        <v>56</v>
      </c>
      <c r="E31" s="53" t="s">
        <v>83</v>
      </c>
      <c r="F31" s="54">
        <f t="shared" si="5"/>
        <v>7</v>
      </c>
      <c r="G31" s="45" t="str">
        <f t="shared" si="1"/>
        <v>×</v>
      </c>
      <c r="H31" s="54">
        <f t="shared" si="6"/>
        <v>2</v>
      </c>
      <c r="I31" s="46"/>
      <c r="J31" s="46"/>
      <c r="K31" s="54">
        <f t="shared" si="2"/>
        <v>0</v>
      </c>
      <c r="L31" s="55">
        <f t="shared" si="3"/>
        <v>0</v>
      </c>
    </row>
    <row r="32" spans="1:14">
      <c r="A32" s="56">
        <f t="shared" si="4"/>
        <v>57</v>
      </c>
      <c r="B32" s="53" t="s">
        <v>84</v>
      </c>
      <c r="C32" s="45" t="s">
        <v>63</v>
      </c>
      <c r="D32" s="56">
        <f t="shared" si="0"/>
        <v>63</v>
      </c>
      <c r="E32" s="53" t="s">
        <v>83</v>
      </c>
      <c r="F32" s="54">
        <f t="shared" si="5"/>
        <v>7</v>
      </c>
      <c r="G32" s="45" t="str">
        <f t="shared" si="1"/>
        <v>×</v>
      </c>
      <c r="H32" s="54">
        <f t="shared" si="6"/>
        <v>2</v>
      </c>
      <c r="I32" s="46"/>
      <c r="J32" s="46"/>
      <c r="K32" s="54">
        <f t="shared" si="2"/>
        <v>0</v>
      </c>
      <c r="L32" s="55">
        <f t="shared" si="3"/>
        <v>0</v>
      </c>
    </row>
    <row r="33" spans="1:12">
      <c r="A33" s="56">
        <f t="shared" si="4"/>
        <v>64</v>
      </c>
      <c r="B33" s="53" t="s">
        <v>84</v>
      </c>
      <c r="C33" s="45" t="s">
        <v>63</v>
      </c>
      <c r="D33" s="56">
        <f t="shared" si="0"/>
        <v>70</v>
      </c>
      <c r="E33" s="53" t="s">
        <v>83</v>
      </c>
      <c r="F33" s="54">
        <f t="shared" si="5"/>
        <v>7</v>
      </c>
      <c r="G33" s="45" t="str">
        <f t="shared" si="1"/>
        <v>×</v>
      </c>
      <c r="H33" s="54">
        <f t="shared" si="6"/>
        <v>2</v>
      </c>
      <c r="I33" s="46"/>
      <c r="J33" s="46"/>
      <c r="K33" s="54">
        <f t="shared" si="2"/>
        <v>0</v>
      </c>
      <c r="L33" s="55">
        <f t="shared" si="3"/>
        <v>0</v>
      </c>
    </row>
    <row r="34" spans="1:12">
      <c r="A34" s="56">
        <f>A33+7</f>
        <v>71</v>
      </c>
      <c r="B34" s="53" t="s">
        <v>84</v>
      </c>
      <c r="C34" s="45" t="s">
        <v>63</v>
      </c>
      <c r="D34" s="56">
        <f>D33+7</f>
        <v>77</v>
      </c>
      <c r="E34" s="53" t="s">
        <v>83</v>
      </c>
      <c r="F34" s="54">
        <f t="shared" si="5"/>
        <v>7</v>
      </c>
      <c r="G34" s="45" t="str">
        <f t="shared" si="1"/>
        <v>×</v>
      </c>
      <c r="H34" s="54">
        <f t="shared" si="6"/>
        <v>2</v>
      </c>
      <c r="I34" s="46"/>
      <c r="J34" s="46"/>
      <c r="K34" s="54">
        <f t="shared" si="2"/>
        <v>0</v>
      </c>
      <c r="L34" s="55">
        <f t="shared" si="3"/>
        <v>0</v>
      </c>
    </row>
    <row r="35" spans="1:12">
      <c r="A35" s="56">
        <f t="shared" si="4"/>
        <v>78</v>
      </c>
      <c r="B35" s="53" t="s">
        <v>84</v>
      </c>
      <c r="C35" s="45" t="s">
        <v>63</v>
      </c>
      <c r="D35" s="56">
        <f t="shared" si="0"/>
        <v>84</v>
      </c>
      <c r="E35" s="53" t="s">
        <v>83</v>
      </c>
      <c r="F35" s="54">
        <f t="shared" si="5"/>
        <v>7</v>
      </c>
      <c r="G35" s="45" t="str">
        <f t="shared" si="1"/>
        <v>×</v>
      </c>
      <c r="H35" s="54">
        <f t="shared" si="6"/>
        <v>2</v>
      </c>
      <c r="I35" s="46"/>
      <c r="J35" s="46"/>
      <c r="K35" s="54">
        <f t="shared" si="2"/>
        <v>0</v>
      </c>
      <c r="L35" s="55">
        <f t="shared" si="3"/>
        <v>0</v>
      </c>
    </row>
    <row r="36" spans="1:12">
      <c r="A36" s="56">
        <f t="shared" si="4"/>
        <v>85</v>
      </c>
      <c r="B36" s="53" t="s">
        <v>84</v>
      </c>
      <c r="C36" s="45" t="s">
        <v>63</v>
      </c>
      <c r="D36" s="56">
        <f t="shared" si="0"/>
        <v>91</v>
      </c>
      <c r="E36" s="53" t="s">
        <v>83</v>
      </c>
      <c r="F36" s="54">
        <f t="shared" si="5"/>
        <v>7</v>
      </c>
      <c r="G36" s="45" t="str">
        <f t="shared" si="1"/>
        <v>×</v>
      </c>
      <c r="H36" s="54">
        <f t="shared" si="6"/>
        <v>2</v>
      </c>
      <c r="I36" s="46"/>
      <c r="J36" s="46"/>
      <c r="K36" s="54">
        <f t="shared" si="2"/>
        <v>0</v>
      </c>
      <c r="L36" s="55">
        <f t="shared" si="3"/>
        <v>0</v>
      </c>
    </row>
    <row r="37" spans="1:12">
      <c r="A37" s="56">
        <f t="shared" si="4"/>
        <v>92</v>
      </c>
      <c r="B37" s="53" t="s">
        <v>84</v>
      </c>
      <c r="C37" s="45" t="s">
        <v>63</v>
      </c>
      <c r="D37" s="56">
        <f t="shared" si="0"/>
        <v>98</v>
      </c>
      <c r="E37" s="53" t="s">
        <v>83</v>
      </c>
      <c r="F37" s="54">
        <f t="shared" si="5"/>
        <v>7</v>
      </c>
      <c r="G37" s="45" t="str">
        <f t="shared" si="1"/>
        <v>×</v>
      </c>
      <c r="H37" s="54">
        <f t="shared" si="6"/>
        <v>2</v>
      </c>
      <c r="I37" s="46"/>
      <c r="J37" s="46"/>
      <c r="K37" s="54">
        <f t="shared" si="2"/>
        <v>0</v>
      </c>
      <c r="L37" s="55">
        <f t="shared" si="3"/>
        <v>0</v>
      </c>
    </row>
    <row r="38" spans="1:12">
      <c r="A38" s="56">
        <f t="shared" si="4"/>
        <v>99</v>
      </c>
      <c r="B38" s="53" t="s">
        <v>84</v>
      </c>
      <c r="C38" s="45" t="s">
        <v>63</v>
      </c>
      <c r="D38" s="56">
        <f t="shared" si="0"/>
        <v>105</v>
      </c>
      <c r="E38" s="53" t="s">
        <v>83</v>
      </c>
      <c r="F38" s="54">
        <f t="shared" si="5"/>
        <v>7</v>
      </c>
      <c r="G38" s="45" t="str">
        <f t="shared" si="1"/>
        <v>×</v>
      </c>
      <c r="H38" s="54">
        <f t="shared" si="6"/>
        <v>2</v>
      </c>
      <c r="I38" s="46"/>
      <c r="J38" s="46"/>
      <c r="K38" s="54">
        <f t="shared" si="2"/>
        <v>0</v>
      </c>
      <c r="L38" s="55">
        <f t="shared" si="3"/>
        <v>0</v>
      </c>
    </row>
    <row r="39" spans="1:12">
      <c r="A39" s="56">
        <f t="shared" si="4"/>
        <v>106</v>
      </c>
      <c r="B39" s="53" t="s">
        <v>84</v>
      </c>
      <c r="C39" s="45" t="s">
        <v>63</v>
      </c>
      <c r="D39" s="56">
        <f t="shared" si="0"/>
        <v>112</v>
      </c>
      <c r="E39" s="53" t="s">
        <v>83</v>
      </c>
      <c r="F39" s="54">
        <f t="shared" si="5"/>
        <v>7</v>
      </c>
      <c r="G39" s="45" t="str">
        <f t="shared" si="1"/>
        <v>×</v>
      </c>
      <c r="H39" s="54">
        <f t="shared" si="6"/>
        <v>2</v>
      </c>
      <c r="I39" s="46"/>
      <c r="J39" s="46"/>
      <c r="K39" s="54">
        <f t="shared" si="2"/>
        <v>0</v>
      </c>
      <c r="L39" s="55">
        <f t="shared" si="3"/>
        <v>0</v>
      </c>
    </row>
    <row r="40" spans="1:12">
      <c r="A40" s="56">
        <f t="shared" si="4"/>
        <v>113</v>
      </c>
      <c r="B40" s="53" t="s">
        <v>84</v>
      </c>
      <c r="C40" s="45" t="s">
        <v>63</v>
      </c>
      <c r="D40" s="56">
        <f t="shared" si="0"/>
        <v>119</v>
      </c>
      <c r="E40" s="53" t="s">
        <v>83</v>
      </c>
      <c r="F40" s="54">
        <f t="shared" si="5"/>
        <v>7</v>
      </c>
      <c r="G40" s="45" t="str">
        <f t="shared" si="1"/>
        <v>×</v>
      </c>
      <c r="H40" s="54">
        <f t="shared" si="6"/>
        <v>2</v>
      </c>
      <c r="I40" s="46"/>
      <c r="J40" s="46"/>
      <c r="K40" s="54">
        <f t="shared" si="2"/>
        <v>0</v>
      </c>
      <c r="L40" s="55">
        <f t="shared" si="3"/>
        <v>0</v>
      </c>
    </row>
    <row r="41" spans="1:12">
      <c r="A41" s="56">
        <f t="shared" si="4"/>
        <v>120</v>
      </c>
      <c r="B41" s="53" t="s">
        <v>84</v>
      </c>
      <c r="C41" s="45" t="s">
        <v>63</v>
      </c>
      <c r="D41" s="56">
        <f t="shared" si="0"/>
        <v>126</v>
      </c>
      <c r="E41" s="53" t="s">
        <v>83</v>
      </c>
      <c r="F41" s="54">
        <f t="shared" si="5"/>
        <v>7</v>
      </c>
      <c r="G41" s="45" t="str">
        <f t="shared" si="1"/>
        <v>×</v>
      </c>
      <c r="H41" s="54">
        <f t="shared" si="6"/>
        <v>2</v>
      </c>
      <c r="I41" s="46"/>
      <c r="J41" s="46"/>
      <c r="K41" s="54">
        <f t="shared" si="2"/>
        <v>0</v>
      </c>
      <c r="L41" s="55">
        <f t="shared" si="3"/>
        <v>0</v>
      </c>
    </row>
    <row r="42" spans="1:12">
      <c r="A42" s="56">
        <f t="shared" si="4"/>
        <v>127</v>
      </c>
      <c r="B42" s="53" t="s">
        <v>84</v>
      </c>
      <c r="C42" s="45" t="s">
        <v>63</v>
      </c>
      <c r="D42" s="51"/>
      <c r="E42" s="52"/>
      <c r="F42" s="54">
        <f>D42-A42+1</f>
        <v>-126</v>
      </c>
      <c r="G42" s="45" t="str">
        <f t="shared" si="1"/>
        <v>○</v>
      </c>
      <c r="H42" s="46"/>
      <c r="I42" s="46"/>
      <c r="J42" s="46"/>
      <c r="K42" s="54">
        <f t="shared" si="2"/>
        <v>0</v>
      </c>
      <c r="L42" s="55">
        <f t="shared" si="3"/>
        <v>0</v>
      </c>
    </row>
    <row r="43" spans="1:12">
      <c r="A43" s="142" t="s">
        <v>92</v>
      </c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</row>
    <row r="44" spans="1:12">
      <c r="A44" s="57" t="s">
        <v>85</v>
      </c>
      <c r="B44" s="57"/>
      <c r="C44" s="57"/>
      <c r="D44" s="57"/>
      <c r="E44" s="57"/>
      <c r="F44" s="54">
        <f>SUM(F23:F43)</f>
        <v>0</v>
      </c>
      <c r="G44" s="45" t="str" cm="1">
        <f t="array" ref="G44">IF(AND(G23:G42="○"),"○","×")</f>
        <v>×</v>
      </c>
      <c r="H44" s="54">
        <f>SUM(H23:H43)</f>
        <v>36</v>
      </c>
      <c r="I44" s="54">
        <f>SUM(I23:I43)</f>
        <v>0</v>
      </c>
      <c r="J44" s="54">
        <f>SUM(J23:J43)</f>
        <v>0</v>
      </c>
      <c r="K44" s="54">
        <f>SUM(K23:K43)</f>
        <v>0</v>
      </c>
      <c r="L44" s="55" t="e">
        <f t="shared" ref="L44" si="7">K44/F44</f>
        <v>#DIV/0!</v>
      </c>
    </row>
    <row r="45" spans="1:12" ht="18.5" thickBot="1">
      <c r="A45" s="58"/>
      <c r="B45" s="58"/>
      <c r="C45" s="58"/>
      <c r="D45" s="58"/>
      <c r="E45" s="58"/>
      <c r="G45" s="42"/>
      <c r="L45" s="59"/>
    </row>
    <row r="46" spans="1:12" ht="18.5" thickBot="1">
      <c r="B46" s="125" t="s">
        <v>86</v>
      </c>
      <c r="C46" s="126"/>
      <c r="D46" s="127" t="s">
        <v>87</v>
      </c>
      <c r="E46" s="128"/>
      <c r="F46" s="129"/>
      <c r="G46" s="60" t="str">
        <f>G44</f>
        <v>×</v>
      </c>
      <c r="L46" s="59"/>
    </row>
    <row r="48" spans="1:12">
      <c r="A48" s="38" t="s">
        <v>88</v>
      </c>
    </row>
  </sheetData>
  <mergeCells count="14">
    <mergeCell ref="K18:K21"/>
    <mergeCell ref="L18:L21"/>
    <mergeCell ref="B46:C46"/>
    <mergeCell ref="D46:F46"/>
    <mergeCell ref="A4:L4"/>
    <mergeCell ref="C14:L14"/>
    <mergeCell ref="C15:G15"/>
    <mergeCell ref="I15:L15"/>
    <mergeCell ref="A17:E21"/>
    <mergeCell ref="F18:F21"/>
    <mergeCell ref="G18:G21"/>
    <mergeCell ref="H18:H21"/>
    <mergeCell ref="I18:I21"/>
    <mergeCell ref="J18:J21"/>
  </mergeCells>
  <phoneticPr fontId="3"/>
  <dataValidations count="1">
    <dataValidation type="list" allowBlank="1" showInputMessage="1" showErrorMessage="1" sqref="H23 H42" xr:uid="{C6EF732D-364B-4D1B-9BB1-DD70B9591C1A}">
      <formula1>"1,2"</formula1>
    </dataValidation>
  </dataValidations>
  <printOptions horizontalCentered="1"/>
  <pageMargins left="1.1023622047244095" right="0.70866141732283472" top="0.74803149606299213" bottom="0.74803149606299213" header="0.31496062992125984" footer="0.31496062992125984"/>
  <pageSetup paperSize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A87AB-7F61-4726-885A-C7B32DFD7E70}">
  <dimension ref="A1:N48"/>
  <sheetViews>
    <sheetView zoomScaleNormal="100" workbookViewId="0">
      <selection activeCell="A44" sqref="A44"/>
    </sheetView>
  </sheetViews>
  <sheetFormatPr defaultRowHeight="18"/>
  <cols>
    <col min="1" max="1" width="12.33203125" style="38" customWidth="1"/>
    <col min="2" max="2" width="5.58203125" style="38" customWidth="1"/>
    <col min="3" max="3" width="8.75" style="38" customWidth="1"/>
    <col min="4" max="4" width="12.5" style="38" customWidth="1"/>
    <col min="5" max="5" width="5.58203125" style="38" customWidth="1"/>
    <col min="6" max="6" width="8.6640625" style="38"/>
    <col min="7" max="7" width="9.33203125" style="38" bestFit="1" customWidth="1"/>
    <col min="8" max="16384" width="8.6640625" style="38"/>
  </cols>
  <sheetData>
    <row r="1" spans="1:14">
      <c r="A1" s="38" t="s">
        <v>53</v>
      </c>
    </row>
    <row r="2" spans="1:14">
      <c r="L2" s="39" t="s">
        <v>54</v>
      </c>
    </row>
    <row r="3" spans="1:14">
      <c r="L3" s="39"/>
    </row>
    <row r="4" spans="1:14" ht="22.5">
      <c r="A4" s="130" t="s">
        <v>48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40"/>
      <c r="N4" s="40"/>
    </row>
    <row r="5" spans="1:14" ht="12.5" customHeight="1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4">
      <c r="L6" s="39" t="s">
        <v>55</v>
      </c>
    </row>
    <row r="8" spans="1:14">
      <c r="H8" s="38" t="s">
        <v>56</v>
      </c>
      <c r="I8" s="41"/>
    </row>
    <row r="9" spans="1:14" ht="7.5" customHeight="1">
      <c r="I9" s="41"/>
    </row>
    <row r="10" spans="1:14">
      <c r="G10" s="42" t="s">
        <v>57</v>
      </c>
      <c r="H10" s="43" t="s">
        <v>58</v>
      </c>
      <c r="I10" s="41"/>
    </row>
    <row r="11" spans="1:14" ht="7.5" customHeight="1">
      <c r="I11" s="41"/>
    </row>
    <row r="12" spans="1:14">
      <c r="H12" s="38" t="s">
        <v>59</v>
      </c>
      <c r="I12" s="41"/>
      <c r="L12" s="42" t="s">
        <v>20</v>
      </c>
    </row>
    <row r="13" spans="1:14">
      <c r="F13" s="42"/>
    </row>
    <row r="14" spans="1:14">
      <c r="A14" s="38" t="s">
        <v>60</v>
      </c>
      <c r="C14" s="131"/>
      <c r="D14" s="131"/>
      <c r="E14" s="131"/>
      <c r="F14" s="131"/>
      <c r="G14" s="131"/>
      <c r="H14" s="131"/>
      <c r="I14" s="131"/>
      <c r="J14" s="131"/>
      <c r="K14" s="131"/>
      <c r="L14" s="131"/>
    </row>
    <row r="15" spans="1:14">
      <c r="A15" s="38" t="s">
        <v>61</v>
      </c>
      <c r="C15" s="132" t="s">
        <v>62</v>
      </c>
      <c r="D15" s="132"/>
      <c r="E15" s="132"/>
      <c r="F15" s="132"/>
      <c r="G15" s="132"/>
      <c r="H15" s="42" t="s">
        <v>63</v>
      </c>
      <c r="I15" s="132" t="s">
        <v>64</v>
      </c>
      <c r="J15" s="132"/>
      <c r="K15" s="132"/>
      <c r="L15" s="132"/>
    </row>
    <row r="16" spans="1:14">
      <c r="A16" s="44"/>
      <c r="B16" s="44"/>
    </row>
    <row r="17" spans="1:14">
      <c r="A17" s="133" t="s">
        <v>66</v>
      </c>
      <c r="B17" s="134"/>
      <c r="C17" s="134"/>
      <c r="D17" s="134"/>
      <c r="E17" s="135"/>
      <c r="F17" s="45" t="s">
        <v>67</v>
      </c>
      <c r="G17" s="45" t="s">
        <v>68</v>
      </c>
      <c r="H17" s="45" t="s">
        <v>69</v>
      </c>
      <c r="I17" s="45" t="s">
        <v>70</v>
      </c>
      <c r="J17" s="45" t="s">
        <v>71</v>
      </c>
      <c r="K17" s="45" t="s">
        <v>72</v>
      </c>
      <c r="L17" s="45" t="s">
        <v>73</v>
      </c>
      <c r="N17" s="46" t="s">
        <v>89</v>
      </c>
    </row>
    <row r="18" spans="1:14">
      <c r="A18" s="136"/>
      <c r="B18" s="137"/>
      <c r="C18" s="137"/>
      <c r="D18" s="137"/>
      <c r="E18" s="138"/>
      <c r="F18" s="124" t="s">
        <v>75</v>
      </c>
      <c r="G18" s="123" t="s">
        <v>76</v>
      </c>
      <c r="H18" s="123" t="s">
        <v>77</v>
      </c>
      <c r="I18" s="123" t="s">
        <v>78</v>
      </c>
      <c r="J18" s="123" t="s">
        <v>79</v>
      </c>
      <c r="K18" s="123" t="s">
        <v>80</v>
      </c>
      <c r="L18" s="123" t="s">
        <v>81</v>
      </c>
    </row>
    <row r="19" spans="1:14">
      <c r="A19" s="136"/>
      <c r="B19" s="137"/>
      <c r="C19" s="137"/>
      <c r="D19" s="137"/>
      <c r="E19" s="138"/>
      <c r="F19" s="124"/>
      <c r="G19" s="123"/>
      <c r="H19" s="123"/>
      <c r="I19" s="123"/>
      <c r="J19" s="123"/>
      <c r="K19" s="124"/>
      <c r="L19" s="124"/>
    </row>
    <row r="20" spans="1:14">
      <c r="A20" s="136"/>
      <c r="B20" s="137"/>
      <c r="C20" s="137"/>
      <c r="D20" s="137"/>
      <c r="E20" s="138"/>
      <c r="F20" s="124"/>
      <c r="G20" s="124"/>
      <c r="H20" s="124"/>
      <c r="I20" s="124"/>
      <c r="J20" s="124"/>
      <c r="K20" s="124"/>
      <c r="L20" s="124"/>
    </row>
    <row r="21" spans="1:14">
      <c r="A21" s="139"/>
      <c r="B21" s="140"/>
      <c r="C21" s="140"/>
      <c r="D21" s="140"/>
      <c r="E21" s="141"/>
      <c r="F21" s="124"/>
      <c r="G21" s="124"/>
      <c r="H21" s="124"/>
      <c r="I21" s="124"/>
      <c r="J21" s="124"/>
      <c r="K21" s="124"/>
      <c r="L21" s="124"/>
    </row>
    <row r="22" spans="1:14">
      <c r="A22" s="50" t="s">
        <v>82</v>
      </c>
      <c r="B22" s="48"/>
      <c r="C22" s="48"/>
      <c r="D22" s="48"/>
      <c r="E22" s="49"/>
      <c r="F22" s="47"/>
      <c r="G22" s="47"/>
      <c r="H22" s="47"/>
      <c r="I22" s="47"/>
      <c r="J22" s="47"/>
      <c r="K22" s="47"/>
      <c r="L22" s="47"/>
    </row>
    <row r="23" spans="1:14">
      <c r="A23" s="51">
        <v>45950</v>
      </c>
      <c r="B23" s="52" t="s">
        <v>90</v>
      </c>
      <c r="C23" s="45" t="s">
        <v>63</v>
      </c>
      <c r="D23" s="51">
        <v>45955</v>
      </c>
      <c r="E23" s="53" t="s">
        <v>83</v>
      </c>
      <c r="F23" s="46">
        <v>6</v>
      </c>
      <c r="G23" s="45" t="str">
        <f>IF(H23&lt;=K23,"○","×")</f>
        <v>○</v>
      </c>
      <c r="H23" s="46">
        <v>1</v>
      </c>
      <c r="I23" s="46">
        <v>1</v>
      </c>
      <c r="J23" s="46">
        <v>0</v>
      </c>
      <c r="K23" s="54">
        <f>I23+J23</f>
        <v>1</v>
      </c>
      <c r="L23" s="55">
        <f>K23/F23</f>
        <v>0.16666666666666666</v>
      </c>
    </row>
    <row r="24" spans="1:14">
      <c r="A24" s="56">
        <f>D23+1</f>
        <v>45956</v>
      </c>
      <c r="B24" s="53" t="s">
        <v>84</v>
      </c>
      <c r="C24" s="45" t="s">
        <v>63</v>
      </c>
      <c r="D24" s="56">
        <f t="shared" ref="D24:D41" si="0">D23+7</f>
        <v>45962</v>
      </c>
      <c r="E24" s="53" t="s">
        <v>83</v>
      </c>
      <c r="F24" s="54">
        <f>D24-A24+1</f>
        <v>7</v>
      </c>
      <c r="G24" s="45" t="str">
        <f t="shared" ref="G24:G42" si="1">IF(H24&lt;=K24,"○","×")</f>
        <v>○</v>
      </c>
      <c r="H24" s="54">
        <f>F24-5</f>
        <v>2</v>
      </c>
      <c r="I24" s="46">
        <v>2</v>
      </c>
      <c r="J24" s="46">
        <v>0</v>
      </c>
      <c r="K24" s="54">
        <f t="shared" ref="K24:K42" si="2">I24+J24</f>
        <v>2</v>
      </c>
      <c r="L24" s="55">
        <f t="shared" ref="L24:L42" si="3">K24/F24</f>
        <v>0.2857142857142857</v>
      </c>
    </row>
    <row r="25" spans="1:14">
      <c r="A25" s="56">
        <f t="shared" ref="A25:A42" si="4">A24+7</f>
        <v>45963</v>
      </c>
      <c r="B25" s="53" t="s">
        <v>84</v>
      </c>
      <c r="C25" s="45" t="s">
        <v>63</v>
      </c>
      <c r="D25" s="56">
        <f t="shared" si="0"/>
        <v>45969</v>
      </c>
      <c r="E25" s="53" t="s">
        <v>83</v>
      </c>
      <c r="F25" s="54">
        <f t="shared" ref="F25:F41" si="5">D25-A25+1</f>
        <v>7</v>
      </c>
      <c r="G25" s="45" t="str">
        <f t="shared" si="1"/>
        <v>○</v>
      </c>
      <c r="H25" s="54">
        <f t="shared" ref="H25:H41" si="6">F25-5</f>
        <v>2</v>
      </c>
      <c r="I25" s="46">
        <v>1</v>
      </c>
      <c r="J25" s="46">
        <v>1</v>
      </c>
      <c r="K25" s="54">
        <f t="shared" si="2"/>
        <v>2</v>
      </c>
      <c r="L25" s="55">
        <f t="shared" si="3"/>
        <v>0.2857142857142857</v>
      </c>
    </row>
    <row r="26" spans="1:14">
      <c r="A26" s="56">
        <f t="shared" si="4"/>
        <v>45970</v>
      </c>
      <c r="B26" s="53" t="s">
        <v>84</v>
      </c>
      <c r="C26" s="45" t="s">
        <v>63</v>
      </c>
      <c r="D26" s="56">
        <f t="shared" si="0"/>
        <v>45976</v>
      </c>
      <c r="E26" s="53" t="s">
        <v>83</v>
      </c>
      <c r="F26" s="54">
        <f t="shared" si="5"/>
        <v>7</v>
      </c>
      <c r="G26" s="45" t="str">
        <f t="shared" si="1"/>
        <v>○</v>
      </c>
      <c r="H26" s="54">
        <f t="shared" si="6"/>
        <v>2</v>
      </c>
      <c r="I26" s="46">
        <v>2</v>
      </c>
      <c r="J26" s="46">
        <v>0</v>
      </c>
      <c r="K26" s="54">
        <f t="shared" si="2"/>
        <v>2</v>
      </c>
      <c r="L26" s="55">
        <f t="shared" si="3"/>
        <v>0.2857142857142857</v>
      </c>
    </row>
    <row r="27" spans="1:14">
      <c r="A27" s="56">
        <f t="shared" si="4"/>
        <v>45977</v>
      </c>
      <c r="B27" s="53" t="s">
        <v>84</v>
      </c>
      <c r="C27" s="45" t="s">
        <v>63</v>
      </c>
      <c r="D27" s="56">
        <f t="shared" si="0"/>
        <v>45983</v>
      </c>
      <c r="E27" s="53" t="s">
        <v>83</v>
      </c>
      <c r="F27" s="54">
        <f t="shared" si="5"/>
        <v>7</v>
      </c>
      <c r="G27" s="45" t="str">
        <f t="shared" si="1"/>
        <v>×</v>
      </c>
      <c r="H27" s="54">
        <f t="shared" si="6"/>
        <v>2</v>
      </c>
      <c r="I27" s="46">
        <v>1</v>
      </c>
      <c r="J27" s="46">
        <v>0</v>
      </c>
      <c r="K27" s="54">
        <f t="shared" si="2"/>
        <v>1</v>
      </c>
      <c r="L27" s="55">
        <f t="shared" si="3"/>
        <v>0.14285714285714285</v>
      </c>
    </row>
    <row r="28" spans="1:14">
      <c r="A28" s="56">
        <f t="shared" si="4"/>
        <v>45984</v>
      </c>
      <c r="B28" s="53" t="s">
        <v>84</v>
      </c>
      <c r="C28" s="45" t="s">
        <v>63</v>
      </c>
      <c r="D28" s="56">
        <f t="shared" si="0"/>
        <v>45990</v>
      </c>
      <c r="E28" s="53" t="s">
        <v>83</v>
      </c>
      <c r="F28" s="54">
        <f t="shared" si="5"/>
        <v>7</v>
      </c>
      <c r="G28" s="45" t="str">
        <f t="shared" si="1"/>
        <v>○</v>
      </c>
      <c r="H28" s="54">
        <f t="shared" si="6"/>
        <v>2</v>
      </c>
      <c r="I28" s="46">
        <v>3</v>
      </c>
      <c r="J28" s="46">
        <v>0</v>
      </c>
      <c r="K28" s="54">
        <f t="shared" si="2"/>
        <v>3</v>
      </c>
      <c r="L28" s="55">
        <f t="shared" si="3"/>
        <v>0.42857142857142855</v>
      </c>
    </row>
    <row r="29" spans="1:14">
      <c r="A29" s="56">
        <f>A28+7</f>
        <v>45991</v>
      </c>
      <c r="B29" s="53" t="s">
        <v>84</v>
      </c>
      <c r="C29" s="45" t="s">
        <v>63</v>
      </c>
      <c r="D29" s="56">
        <f>D28+7</f>
        <v>45997</v>
      </c>
      <c r="E29" s="53" t="s">
        <v>83</v>
      </c>
      <c r="F29" s="54">
        <f t="shared" si="5"/>
        <v>7</v>
      </c>
      <c r="G29" s="45" t="str">
        <f t="shared" si="1"/>
        <v>○</v>
      </c>
      <c r="H29" s="54">
        <f t="shared" si="6"/>
        <v>2</v>
      </c>
      <c r="I29" s="46">
        <v>2</v>
      </c>
      <c r="J29" s="46">
        <v>0</v>
      </c>
      <c r="K29" s="54">
        <f t="shared" si="2"/>
        <v>2</v>
      </c>
      <c r="L29" s="55">
        <f t="shared" si="3"/>
        <v>0.2857142857142857</v>
      </c>
    </row>
    <row r="30" spans="1:14">
      <c r="A30" s="56">
        <f>A29+7</f>
        <v>45998</v>
      </c>
      <c r="B30" s="53" t="s">
        <v>84</v>
      </c>
      <c r="C30" s="45" t="s">
        <v>63</v>
      </c>
      <c r="D30" s="56">
        <f>D29+7</f>
        <v>46004</v>
      </c>
      <c r="E30" s="53" t="s">
        <v>83</v>
      </c>
      <c r="F30" s="54">
        <f t="shared" si="5"/>
        <v>7</v>
      </c>
      <c r="G30" s="45" t="str">
        <f t="shared" si="1"/>
        <v>○</v>
      </c>
      <c r="H30" s="54">
        <f t="shared" si="6"/>
        <v>2</v>
      </c>
      <c r="I30" s="46">
        <v>2</v>
      </c>
      <c r="J30" s="46">
        <v>0</v>
      </c>
      <c r="K30" s="54">
        <f t="shared" si="2"/>
        <v>2</v>
      </c>
      <c r="L30" s="55">
        <f t="shared" si="3"/>
        <v>0.2857142857142857</v>
      </c>
    </row>
    <row r="31" spans="1:14">
      <c r="A31" s="56">
        <f t="shared" si="4"/>
        <v>46005</v>
      </c>
      <c r="B31" s="53" t="s">
        <v>84</v>
      </c>
      <c r="C31" s="45" t="s">
        <v>63</v>
      </c>
      <c r="D31" s="56">
        <f t="shared" si="0"/>
        <v>46011</v>
      </c>
      <c r="E31" s="53" t="s">
        <v>83</v>
      </c>
      <c r="F31" s="54">
        <f t="shared" si="5"/>
        <v>7</v>
      </c>
      <c r="G31" s="45" t="str">
        <f t="shared" si="1"/>
        <v>○</v>
      </c>
      <c r="H31" s="54">
        <f t="shared" si="6"/>
        <v>2</v>
      </c>
      <c r="I31" s="46">
        <v>2</v>
      </c>
      <c r="J31" s="46">
        <v>0</v>
      </c>
      <c r="K31" s="54">
        <f t="shared" si="2"/>
        <v>2</v>
      </c>
      <c r="L31" s="55">
        <f t="shared" si="3"/>
        <v>0.2857142857142857</v>
      </c>
    </row>
    <row r="32" spans="1:14">
      <c r="A32" s="56">
        <f t="shared" si="4"/>
        <v>46012</v>
      </c>
      <c r="B32" s="53" t="s">
        <v>84</v>
      </c>
      <c r="C32" s="45" t="s">
        <v>63</v>
      </c>
      <c r="D32" s="56">
        <f t="shared" si="0"/>
        <v>46018</v>
      </c>
      <c r="E32" s="53" t="s">
        <v>83</v>
      </c>
      <c r="F32" s="54">
        <f t="shared" si="5"/>
        <v>7</v>
      </c>
      <c r="G32" s="45" t="str">
        <f t="shared" si="1"/>
        <v>○</v>
      </c>
      <c r="H32" s="54">
        <f t="shared" si="6"/>
        <v>2</v>
      </c>
      <c r="I32" s="46">
        <v>3</v>
      </c>
      <c r="J32" s="46">
        <v>0</v>
      </c>
      <c r="K32" s="54">
        <f t="shared" si="2"/>
        <v>3</v>
      </c>
      <c r="L32" s="55">
        <f t="shared" si="3"/>
        <v>0.42857142857142855</v>
      </c>
    </row>
    <row r="33" spans="1:12">
      <c r="A33" s="56">
        <f t="shared" si="4"/>
        <v>46019</v>
      </c>
      <c r="B33" s="53" t="s">
        <v>84</v>
      </c>
      <c r="C33" s="45" t="s">
        <v>63</v>
      </c>
      <c r="D33" s="56">
        <f t="shared" si="0"/>
        <v>46025</v>
      </c>
      <c r="E33" s="53" t="s">
        <v>83</v>
      </c>
      <c r="F33" s="54">
        <f t="shared" si="5"/>
        <v>7</v>
      </c>
      <c r="G33" s="45" t="str">
        <f t="shared" si="1"/>
        <v>○</v>
      </c>
      <c r="H33" s="54">
        <f t="shared" si="6"/>
        <v>2</v>
      </c>
      <c r="I33" s="46">
        <v>1</v>
      </c>
      <c r="J33" s="46">
        <v>6</v>
      </c>
      <c r="K33" s="54">
        <f t="shared" si="2"/>
        <v>7</v>
      </c>
      <c r="L33" s="55">
        <f t="shared" si="3"/>
        <v>1</v>
      </c>
    </row>
    <row r="34" spans="1:12">
      <c r="A34" s="56">
        <f>A33+7</f>
        <v>46026</v>
      </c>
      <c r="B34" s="53" t="s">
        <v>84</v>
      </c>
      <c r="C34" s="45" t="s">
        <v>63</v>
      </c>
      <c r="D34" s="56">
        <f>D33+7</f>
        <v>46032</v>
      </c>
      <c r="E34" s="53" t="s">
        <v>83</v>
      </c>
      <c r="F34" s="54">
        <f t="shared" si="5"/>
        <v>7</v>
      </c>
      <c r="G34" s="45" t="str">
        <f t="shared" si="1"/>
        <v>×</v>
      </c>
      <c r="H34" s="54">
        <f t="shared" si="6"/>
        <v>2</v>
      </c>
      <c r="I34" s="46">
        <v>1</v>
      </c>
      <c r="J34" s="46">
        <v>0</v>
      </c>
      <c r="K34" s="54">
        <f t="shared" si="2"/>
        <v>1</v>
      </c>
      <c r="L34" s="55">
        <f t="shared" si="3"/>
        <v>0.14285714285714285</v>
      </c>
    </row>
    <row r="35" spans="1:12">
      <c r="A35" s="56">
        <f t="shared" si="4"/>
        <v>46033</v>
      </c>
      <c r="B35" s="53" t="s">
        <v>84</v>
      </c>
      <c r="C35" s="45" t="s">
        <v>63</v>
      </c>
      <c r="D35" s="56">
        <f t="shared" si="0"/>
        <v>46039</v>
      </c>
      <c r="E35" s="53" t="s">
        <v>83</v>
      </c>
      <c r="F35" s="54">
        <f t="shared" si="5"/>
        <v>7</v>
      </c>
      <c r="G35" s="45" t="str">
        <f t="shared" si="1"/>
        <v>○</v>
      </c>
      <c r="H35" s="54">
        <f t="shared" si="6"/>
        <v>2</v>
      </c>
      <c r="I35" s="46">
        <v>3</v>
      </c>
      <c r="J35" s="46">
        <v>0</v>
      </c>
      <c r="K35" s="54">
        <f t="shared" si="2"/>
        <v>3</v>
      </c>
      <c r="L35" s="55">
        <f t="shared" si="3"/>
        <v>0.42857142857142855</v>
      </c>
    </row>
    <row r="36" spans="1:12">
      <c r="A36" s="56">
        <f t="shared" si="4"/>
        <v>46040</v>
      </c>
      <c r="B36" s="53" t="s">
        <v>84</v>
      </c>
      <c r="C36" s="45" t="s">
        <v>63</v>
      </c>
      <c r="D36" s="56">
        <f t="shared" si="0"/>
        <v>46046</v>
      </c>
      <c r="E36" s="53" t="s">
        <v>83</v>
      </c>
      <c r="F36" s="54">
        <f t="shared" si="5"/>
        <v>7</v>
      </c>
      <c r="G36" s="45" t="str">
        <f t="shared" si="1"/>
        <v>○</v>
      </c>
      <c r="H36" s="54">
        <f t="shared" si="6"/>
        <v>2</v>
      </c>
      <c r="I36" s="46">
        <v>2</v>
      </c>
      <c r="J36" s="46">
        <v>0</v>
      </c>
      <c r="K36" s="54">
        <f t="shared" si="2"/>
        <v>2</v>
      </c>
      <c r="L36" s="55">
        <f t="shared" si="3"/>
        <v>0.2857142857142857</v>
      </c>
    </row>
    <row r="37" spans="1:12">
      <c r="A37" s="56">
        <f t="shared" si="4"/>
        <v>46047</v>
      </c>
      <c r="B37" s="53" t="s">
        <v>84</v>
      </c>
      <c r="C37" s="45" t="s">
        <v>63</v>
      </c>
      <c r="D37" s="56">
        <f t="shared" si="0"/>
        <v>46053</v>
      </c>
      <c r="E37" s="53" t="s">
        <v>83</v>
      </c>
      <c r="F37" s="54">
        <f t="shared" si="5"/>
        <v>7</v>
      </c>
      <c r="G37" s="45" t="str">
        <f t="shared" si="1"/>
        <v>○</v>
      </c>
      <c r="H37" s="54">
        <f t="shared" si="6"/>
        <v>2</v>
      </c>
      <c r="I37" s="46">
        <v>2</v>
      </c>
      <c r="J37" s="46">
        <v>0</v>
      </c>
      <c r="K37" s="54">
        <f t="shared" si="2"/>
        <v>2</v>
      </c>
      <c r="L37" s="55">
        <f t="shared" si="3"/>
        <v>0.2857142857142857</v>
      </c>
    </row>
    <row r="38" spans="1:12">
      <c r="A38" s="56">
        <f t="shared" si="4"/>
        <v>46054</v>
      </c>
      <c r="B38" s="53" t="s">
        <v>84</v>
      </c>
      <c r="C38" s="45" t="s">
        <v>63</v>
      </c>
      <c r="D38" s="56">
        <f t="shared" si="0"/>
        <v>46060</v>
      </c>
      <c r="E38" s="53" t="s">
        <v>83</v>
      </c>
      <c r="F38" s="54">
        <f t="shared" si="5"/>
        <v>7</v>
      </c>
      <c r="G38" s="45" t="str">
        <f t="shared" si="1"/>
        <v>○</v>
      </c>
      <c r="H38" s="54">
        <f t="shared" si="6"/>
        <v>2</v>
      </c>
      <c r="I38" s="46">
        <v>3</v>
      </c>
      <c r="J38" s="46">
        <v>0</v>
      </c>
      <c r="K38" s="54">
        <f t="shared" si="2"/>
        <v>3</v>
      </c>
      <c r="L38" s="55">
        <f t="shared" si="3"/>
        <v>0.42857142857142855</v>
      </c>
    </row>
    <row r="39" spans="1:12">
      <c r="A39" s="56">
        <f t="shared" si="4"/>
        <v>46061</v>
      </c>
      <c r="B39" s="53" t="s">
        <v>84</v>
      </c>
      <c r="C39" s="45" t="s">
        <v>63</v>
      </c>
      <c r="D39" s="56">
        <f t="shared" si="0"/>
        <v>46067</v>
      </c>
      <c r="E39" s="53" t="s">
        <v>83</v>
      </c>
      <c r="F39" s="54">
        <f t="shared" si="5"/>
        <v>7</v>
      </c>
      <c r="G39" s="45" t="str">
        <f t="shared" si="1"/>
        <v>○</v>
      </c>
      <c r="H39" s="54">
        <f t="shared" si="6"/>
        <v>2</v>
      </c>
      <c r="I39" s="46">
        <v>2</v>
      </c>
      <c r="J39" s="46">
        <v>0</v>
      </c>
      <c r="K39" s="54">
        <f t="shared" si="2"/>
        <v>2</v>
      </c>
      <c r="L39" s="55">
        <f t="shared" si="3"/>
        <v>0.2857142857142857</v>
      </c>
    </row>
    <row r="40" spans="1:12">
      <c r="A40" s="56">
        <f t="shared" si="4"/>
        <v>46068</v>
      </c>
      <c r="B40" s="53" t="s">
        <v>84</v>
      </c>
      <c r="C40" s="45" t="s">
        <v>63</v>
      </c>
      <c r="D40" s="56">
        <f t="shared" si="0"/>
        <v>46074</v>
      </c>
      <c r="E40" s="53" t="s">
        <v>83</v>
      </c>
      <c r="F40" s="54">
        <f t="shared" si="5"/>
        <v>7</v>
      </c>
      <c r="G40" s="45" t="str">
        <f t="shared" si="1"/>
        <v>○</v>
      </c>
      <c r="H40" s="54">
        <f t="shared" si="6"/>
        <v>2</v>
      </c>
      <c r="I40" s="46">
        <v>1</v>
      </c>
      <c r="J40" s="46">
        <v>1</v>
      </c>
      <c r="K40" s="54">
        <f t="shared" si="2"/>
        <v>2</v>
      </c>
      <c r="L40" s="55">
        <f t="shared" si="3"/>
        <v>0.2857142857142857</v>
      </c>
    </row>
    <row r="41" spans="1:12">
      <c r="A41" s="56">
        <f t="shared" si="4"/>
        <v>46075</v>
      </c>
      <c r="B41" s="53" t="s">
        <v>84</v>
      </c>
      <c r="C41" s="45" t="s">
        <v>63</v>
      </c>
      <c r="D41" s="56">
        <f t="shared" si="0"/>
        <v>46081</v>
      </c>
      <c r="E41" s="53" t="s">
        <v>83</v>
      </c>
      <c r="F41" s="54">
        <f t="shared" si="5"/>
        <v>7</v>
      </c>
      <c r="G41" s="45" t="str">
        <f t="shared" si="1"/>
        <v>○</v>
      </c>
      <c r="H41" s="54">
        <f t="shared" si="6"/>
        <v>2</v>
      </c>
      <c r="I41" s="46">
        <v>2</v>
      </c>
      <c r="J41" s="46">
        <v>0</v>
      </c>
      <c r="K41" s="54">
        <f t="shared" si="2"/>
        <v>2</v>
      </c>
      <c r="L41" s="55">
        <f t="shared" si="3"/>
        <v>0.2857142857142857</v>
      </c>
    </row>
    <row r="42" spans="1:12">
      <c r="A42" s="56">
        <f t="shared" si="4"/>
        <v>46082</v>
      </c>
      <c r="B42" s="53" t="s">
        <v>84</v>
      </c>
      <c r="C42" s="45" t="s">
        <v>63</v>
      </c>
      <c r="D42" s="51">
        <v>46084</v>
      </c>
      <c r="E42" s="52" t="s">
        <v>91</v>
      </c>
      <c r="F42" s="54">
        <f>D42-A42+1</f>
        <v>3</v>
      </c>
      <c r="G42" s="45" t="str">
        <f t="shared" si="1"/>
        <v>○</v>
      </c>
      <c r="H42" s="46">
        <v>1</v>
      </c>
      <c r="I42" s="46">
        <v>1</v>
      </c>
      <c r="J42" s="46">
        <v>0</v>
      </c>
      <c r="K42" s="54">
        <f t="shared" si="2"/>
        <v>1</v>
      </c>
      <c r="L42" s="55">
        <f t="shared" si="3"/>
        <v>0.33333333333333331</v>
      </c>
    </row>
    <row r="43" spans="1:12">
      <c r="A43" s="142" t="s">
        <v>92</v>
      </c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</row>
    <row r="44" spans="1:12">
      <c r="A44" s="57" t="s">
        <v>85</v>
      </c>
      <c r="B44" s="57"/>
      <c r="C44" s="57"/>
      <c r="D44" s="57"/>
      <c r="E44" s="57"/>
      <c r="F44" s="54">
        <f>SUM(F23:F43)</f>
        <v>135</v>
      </c>
      <c r="G44" s="45" t="str" cm="1">
        <f t="array" ref="G44">IF(AND(G23:G42="○"),"○","×")</f>
        <v>×</v>
      </c>
      <c r="H44" s="54">
        <f>SUM(H23:H43)</f>
        <v>38</v>
      </c>
      <c r="I44" s="54">
        <f>SUM(I23:I43)</f>
        <v>37</v>
      </c>
      <c r="J44" s="54">
        <f>SUM(J23:J43)</f>
        <v>8</v>
      </c>
      <c r="K44" s="54">
        <f>SUM(K23:K43)</f>
        <v>45</v>
      </c>
      <c r="L44" s="55">
        <f t="shared" ref="L44" si="7">K44/F44</f>
        <v>0.33333333333333331</v>
      </c>
    </row>
    <row r="45" spans="1:12" ht="18.5" thickBot="1">
      <c r="A45" s="58"/>
      <c r="B45" s="58"/>
      <c r="C45" s="58"/>
      <c r="D45" s="58"/>
      <c r="E45" s="58"/>
      <c r="G45" s="42"/>
      <c r="L45" s="59"/>
    </row>
    <row r="46" spans="1:12" ht="18.5" thickBot="1">
      <c r="B46" s="125" t="s">
        <v>86</v>
      </c>
      <c r="C46" s="126"/>
      <c r="D46" s="127" t="s">
        <v>87</v>
      </c>
      <c r="E46" s="128"/>
      <c r="F46" s="129"/>
      <c r="G46" s="60" t="str">
        <f>G44</f>
        <v>×</v>
      </c>
      <c r="L46" s="59"/>
    </row>
    <row r="48" spans="1:12">
      <c r="A48" s="38" t="s">
        <v>88</v>
      </c>
    </row>
  </sheetData>
  <mergeCells count="14">
    <mergeCell ref="K18:K21"/>
    <mergeCell ref="L18:L21"/>
    <mergeCell ref="B46:C46"/>
    <mergeCell ref="D46:F46"/>
    <mergeCell ref="A4:L4"/>
    <mergeCell ref="C14:L14"/>
    <mergeCell ref="C15:G15"/>
    <mergeCell ref="I15:L15"/>
    <mergeCell ref="A17:E21"/>
    <mergeCell ref="F18:F21"/>
    <mergeCell ref="G18:G21"/>
    <mergeCell ref="H18:H21"/>
    <mergeCell ref="I18:I21"/>
    <mergeCell ref="J18:J21"/>
  </mergeCells>
  <phoneticPr fontId="3"/>
  <dataValidations count="1">
    <dataValidation type="list" allowBlank="1" showInputMessage="1" showErrorMessage="1" sqref="H23 H42" xr:uid="{451413FC-DFE9-4782-A07A-A40B02A5E335}">
      <formula1>"1,2"</formula1>
    </dataValidation>
  </dataValidations>
  <printOptions horizontalCentered="1"/>
  <pageMargins left="1.1023622047244095" right="0.70866141732283472" top="0.74803149606299213" bottom="0.74803149606299213" header="0.31496062992125984" footer="0.31496062992125984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計画・実績表</vt:lpstr>
      <vt:lpstr>計画・実績表（記入例）</vt:lpstr>
      <vt:lpstr>完全週休２日</vt:lpstr>
      <vt:lpstr>完全週休２日（記入例）</vt:lpstr>
      <vt:lpstr>完全週休２日!Print_Area</vt:lpstr>
      <vt:lpstr>'完全週休２日（記入例）'!Print_Area</vt:lpstr>
      <vt:lpstr>計画・実績表!Print_Area</vt:lpstr>
      <vt:lpstr>'計画・実績表（記入例）'!Print_Area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2024-03-08T06:20:52Z</dcterms:created>
  <dcterms:modified xsi:type="dcterms:W3CDTF">2025-10-30T09:08:09Z</dcterms:modified>
</cp:coreProperties>
</file>