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7E80BDF9-1C4D-44B5-91F9-91926921044C}" xr6:coauthVersionLast="47" xr6:coauthVersionMax="47" xr10:uidLastSave="{00000000-0000-0000-0000-000000000000}"/>
  <bookViews>
    <workbookView xWindow="2340" yWindow="0" windowWidth="25995" windowHeight="15585" tabRatio="599" xr2:uid="{7CEAB603-6113-40A9-AFF1-C0B2CE17F229}"/>
  </bookViews>
  <sheets>
    <sheet name="R7参院選" sheetId="1" r:id="rId1"/>
  </sheets>
  <definedNames>
    <definedName name="_xlnm.Print_Area" localSheetId="0">'R7参院選'!$A$1:$T$37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" l="1"/>
  <c r="N29" i="1"/>
  <c r="T19" i="1"/>
  <c r="Q15" i="1"/>
  <c r="R14" i="1"/>
  <c r="Q14" i="1"/>
  <c r="G37" i="1"/>
  <c r="F37" i="1"/>
  <c r="J13" i="1" l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H13" i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G13" i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F13" i="1"/>
  <c r="I13" i="1" s="1"/>
  <c r="I14" i="1" s="1"/>
  <c r="F9" i="1"/>
  <c r="P37" i="1"/>
  <c r="Q37" i="1" s="1"/>
  <c r="P34" i="1"/>
  <c r="F34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S14" i="1" s="1"/>
  <c r="T14" i="1" s="1"/>
  <c r="R13" i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Q13" i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P13" i="1"/>
  <c r="S13" i="1" s="1"/>
  <c r="P9" i="1"/>
  <c r="J14" i="1" l="1"/>
  <c r="I15" i="1"/>
  <c r="J15" i="1" s="1"/>
  <c r="S15" i="1"/>
  <c r="T15" i="1" s="1"/>
  <c r="T13" i="1"/>
  <c r="I16" i="1" l="1"/>
  <c r="S16" i="1"/>
  <c r="I17" i="1" l="1"/>
  <c r="J16" i="1"/>
  <c r="T16" i="1"/>
  <c r="S17" i="1"/>
  <c r="J17" i="1" l="1"/>
  <c r="I18" i="1"/>
  <c r="T17" i="1"/>
  <c r="S18" i="1"/>
  <c r="I19" i="1" l="1"/>
  <c r="J18" i="1"/>
  <c r="T18" i="1"/>
  <c r="S19" i="1"/>
  <c r="J19" i="1" l="1"/>
  <c r="I20" i="1"/>
  <c r="S20" i="1"/>
  <c r="J20" i="1" l="1"/>
  <c r="I21" i="1"/>
  <c r="T20" i="1"/>
  <c r="S21" i="1"/>
  <c r="I22" i="1" l="1"/>
  <c r="J21" i="1"/>
  <c r="T21" i="1"/>
  <c r="S22" i="1"/>
  <c r="J22" i="1" l="1"/>
  <c r="I23" i="1"/>
  <c r="T22" i="1"/>
  <c r="S23" i="1"/>
  <c r="J23" i="1" l="1"/>
  <c r="I24" i="1"/>
  <c r="T23" i="1"/>
  <c r="S24" i="1"/>
  <c r="I25" i="1" l="1"/>
  <c r="J24" i="1"/>
  <c r="T24" i="1"/>
  <c r="S25" i="1"/>
  <c r="J25" i="1" l="1"/>
  <c r="I26" i="1"/>
  <c r="T25" i="1"/>
  <c r="S26" i="1"/>
  <c r="I27" i="1" l="1"/>
  <c r="J26" i="1"/>
  <c r="T26" i="1"/>
  <c r="S27" i="1"/>
  <c r="J27" i="1" l="1"/>
  <c r="I28" i="1"/>
  <c r="T27" i="1"/>
  <c r="S28" i="1"/>
  <c r="J28" i="1" l="1"/>
  <c r="I29" i="1"/>
  <c r="J29" i="1" s="1"/>
  <c r="T28" i="1"/>
  <c r="S29" i="1"/>
  <c r="T29" i="1" s="1"/>
</calcChain>
</file>

<file path=xl/sharedStrings.xml><?xml version="1.0" encoding="utf-8"?>
<sst xmlns="http://schemas.openxmlformats.org/spreadsheetml/2006/main" count="105" uniqueCount="70">
  <si>
    <t>参議院議員通常選挙　期日前投票状況</t>
    <rPh sb="0" eb="3">
      <t>サンギイン</t>
    </rPh>
    <rPh sb="3" eb="5">
      <t>ギイン</t>
    </rPh>
    <rPh sb="5" eb="7">
      <t>ツウジョウ</t>
    </rPh>
    <rPh sb="7" eb="9">
      <t>センキョ</t>
    </rPh>
    <rPh sb="10" eb="12">
      <t>キジツ</t>
    </rPh>
    <rPh sb="12" eb="13">
      <t>ゼン</t>
    </rPh>
    <rPh sb="13" eb="15">
      <t>トウヒョウ</t>
    </rPh>
    <rPh sb="15" eb="17">
      <t>ジョウキョウ</t>
    </rPh>
    <phoneticPr fontId="1"/>
  </si>
  <si>
    <t>前　回</t>
    <rPh sb="0" eb="1">
      <t>マエ</t>
    </rPh>
    <rPh sb="2" eb="3">
      <t>カイ</t>
    </rPh>
    <phoneticPr fontId="1"/>
  </si>
  <si>
    <t>今　回</t>
    <rPh sb="0" eb="1">
      <t>イマ</t>
    </rPh>
    <rPh sb="2" eb="3">
      <t>カイ</t>
    </rPh>
    <phoneticPr fontId="1"/>
  </si>
  <si>
    <t>基準日：</t>
    <rPh sb="0" eb="3">
      <t>キジュンビ</t>
    </rPh>
    <phoneticPr fontId="1"/>
  </si>
  <si>
    <t>基準日</t>
    <rPh sb="0" eb="3">
      <t>キジュンビ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</si>
  <si>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</si>
  <si>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</si>
  <si>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</si>
  <si>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名簿登録</t>
    <rPh sb="0" eb="2">
      <t>メイボ</t>
    </rPh>
    <rPh sb="2" eb="4">
      <t>トウロク</t>
    </rPh>
    <phoneticPr fontId="1"/>
  </si>
  <si>
    <t>期日前</t>
    <rPh sb="0" eb="2">
      <t>キジツ</t>
    </rPh>
    <rPh sb="2" eb="3">
      <t>マエ</t>
    </rPh>
    <phoneticPr fontId="1"/>
  </si>
  <si>
    <t>日計</t>
    <rPh sb="0" eb="1">
      <t>ヒ</t>
    </rPh>
    <rPh sb="1" eb="2">
      <t>ケイ</t>
    </rPh>
    <phoneticPr fontId="1"/>
  </si>
  <si>
    <t>累計</t>
    <rPh sb="0" eb="2">
      <t>ルイケイ</t>
    </rPh>
    <phoneticPr fontId="1"/>
  </si>
  <si>
    <t>率</t>
    <rPh sb="0" eb="1">
      <t>リツ</t>
    </rPh>
    <phoneticPr fontId="1"/>
  </si>
  <si>
    <t>17日前</t>
    <rPh sb="2" eb="4">
      <t>ニチマエ</t>
    </rPh>
    <phoneticPr fontId="1"/>
  </si>
  <si>
    <t>16日前</t>
    <rPh sb="2" eb="3">
      <t>ニチ</t>
    </rPh>
    <rPh sb="3" eb="4">
      <t>マエ</t>
    </rPh>
    <phoneticPr fontId="1"/>
  </si>
  <si>
    <t>15日前</t>
    <rPh sb="2" eb="4">
      <t>ニチマエ</t>
    </rPh>
    <phoneticPr fontId="1"/>
  </si>
  <si>
    <t>14日前</t>
    <rPh sb="2" eb="3">
      <t>ニチ</t>
    </rPh>
    <rPh sb="3" eb="4">
      <t>マエ</t>
    </rPh>
    <phoneticPr fontId="1"/>
  </si>
  <si>
    <t>13日前</t>
    <rPh sb="2" eb="3">
      <t>ニチ</t>
    </rPh>
    <rPh sb="3" eb="4">
      <t>マエ</t>
    </rPh>
    <phoneticPr fontId="1"/>
  </si>
  <si>
    <t>12日前</t>
    <rPh sb="2" eb="4">
      <t>ニチマエ</t>
    </rPh>
    <phoneticPr fontId="1"/>
  </si>
  <si>
    <t>11日前</t>
    <rPh sb="2" eb="3">
      <t>ニチ</t>
    </rPh>
    <rPh sb="3" eb="4">
      <t>マエ</t>
    </rPh>
    <phoneticPr fontId="1"/>
  </si>
  <si>
    <t>10日前</t>
    <rPh sb="2" eb="3">
      <t>ニチ</t>
    </rPh>
    <rPh sb="3" eb="4">
      <t>マエ</t>
    </rPh>
    <phoneticPr fontId="1"/>
  </si>
  <si>
    <t>9日前</t>
    <rPh sb="1" eb="3">
      <t>ニチマエ</t>
    </rPh>
    <phoneticPr fontId="1"/>
  </si>
  <si>
    <t>8日前</t>
    <rPh sb="1" eb="2">
      <t>ニチ</t>
    </rPh>
    <rPh sb="2" eb="3">
      <t>マエ</t>
    </rPh>
    <phoneticPr fontId="1"/>
  </si>
  <si>
    <t>7日前</t>
    <rPh sb="1" eb="2">
      <t>ニチ</t>
    </rPh>
    <rPh sb="2" eb="3">
      <t>マエ</t>
    </rPh>
    <phoneticPr fontId="1"/>
  </si>
  <si>
    <t>6日前</t>
    <rPh sb="1" eb="3">
      <t>ニチマエ</t>
    </rPh>
    <phoneticPr fontId="1"/>
  </si>
  <si>
    <t>5日前</t>
    <rPh sb="1" eb="2">
      <t>ニチ</t>
    </rPh>
    <rPh sb="2" eb="3">
      <t>マエ</t>
    </rPh>
    <phoneticPr fontId="1"/>
  </si>
  <si>
    <t>4日前</t>
    <rPh sb="1" eb="2">
      <t>ニチ</t>
    </rPh>
    <rPh sb="2" eb="3">
      <t>マエ</t>
    </rPh>
    <phoneticPr fontId="1"/>
  </si>
  <si>
    <t>3日前</t>
    <rPh sb="1" eb="3">
      <t>ニチマエ</t>
    </rPh>
    <phoneticPr fontId="1"/>
  </si>
  <si>
    <t>2日前</t>
    <rPh sb="1" eb="2">
      <t>ニチ</t>
    </rPh>
    <rPh sb="2" eb="3">
      <t>マエ</t>
    </rPh>
    <phoneticPr fontId="1"/>
  </si>
  <si>
    <t>1日前</t>
    <rPh sb="1" eb="2">
      <t>ニチ</t>
    </rPh>
    <rPh sb="2" eb="3">
      <t>マエ</t>
    </rPh>
    <phoneticPr fontId="1"/>
  </si>
  <si>
    <t>選挙期日：</t>
    <rPh sb="0" eb="2">
      <t>センキョ</t>
    </rPh>
    <rPh sb="2" eb="4">
      <t>キジツ</t>
    </rPh>
    <phoneticPr fontId="1"/>
  </si>
  <si>
    <t>令和4年7月10日</t>
    <rPh sb="3" eb="4">
      <t>ネン</t>
    </rPh>
    <rPh sb="5" eb="6">
      <t>ガツ</t>
    </rPh>
    <rPh sb="8" eb="9">
      <t>ヒ</t>
    </rPh>
    <phoneticPr fontId="1"/>
  </si>
  <si>
    <t>当日</t>
    <rPh sb="0" eb="2">
      <t>トウジツ</t>
    </rPh>
    <phoneticPr fontId="1"/>
  </si>
  <si>
    <t>有権者</t>
    <rPh sb="0" eb="3">
      <t>ユウケンシャ</t>
    </rPh>
    <phoneticPr fontId="1"/>
  </si>
  <si>
    <t>総計</t>
    <rPh sb="0" eb="2">
      <t>ソウケイ</t>
    </rPh>
    <phoneticPr fontId="1"/>
  </si>
  <si>
    <t>投票者数</t>
    <rPh sb="0" eb="3">
      <t>トウヒョウシャ</t>
    </rPh>
    <rPh sb="3" eb="4">
      <t>スウ</t>
    </rPh>
    <phoneticPr fontId="1"/>
  </si>
  <si>
    <t>基準日：</t>
  </si>
  <si>
    <t>令和4年6月21日</t>
  </si>
  <si>
    <t>基準日</t>
  </si>
  <si>
    <t>男</t>
  </si>
  <si>
    <t>女</t>
  </si>
  <si>
    <t>計</t>
  </si>
  <si>
    <t>名簿登録</t>
  </si>
  <si>
    <t>期日前</t>
  </si>
  <si>
    <t>日計</t>
  </si>
  <si>
    <t>累計</t>
  </si>
  <si>
    <t>率</t>
  </si>
  <si>
    <t>17日前</t>
  </si>
  <si>
    <t>16日前</t>
  </si>
  <si>
    <t>15日前</t>
  </si>
  <si>
    <t>14日前</t>
  </si>
  <si>
    <t>13日前</t>
  </si>
  <si>
    <t>12日前</t>
  </si>
  <si>
    <t>11日前</t>
  </si>
  <si>
    <t>10日前</t>
  </si>
  <si>
    <t>9日前</t>
  </si>
  <si>
    <t>8日前</t>
  </si>
  <si>
    <t>7日前</t>
  </si>
  <si>
    <t>6日前</t>
  </si>
  <si>
    <t>5日前</t>
  </si>
  <si>
    <t>4日前</t>
  </si>
  <si>
    <t>3日前</t>
  </si>
  <si>
    <t>2日前</t>
  </si>
  <si>
    <t>1日前</t>
  </si>
  <si>
    <t>令和7年7月20日</t>
    <rPh sb="3" eb="4">
      <t>ネン</t>
    </rPh>
    <rPh sb="5" eb="6">
      <t>ガツ</t>
    </rPh>
    <rPh sb="8" eb="9">
      <t>ヒ</t>
    </rPh>
    <phoneticPr fontId="1"/>
  </si>
  <si>
    <t>令和7年7月2日</t>
    <rPh sb="3" eb="4">
      <t>ネン</t>
    </rPh>
    <rPh sb="5" eb="6">
      <t>ガツ</t>
    </rPh>
    <rPh sb="7" eb="8">
      <t>ヒ</t>
    </rPh>
    <phoneticPr fontId="1"/>
  </si>
  <si>
    <r>
      <t>期日前</t>
    </r>
    <r>
      <rPr>
        <sz val="11"/>
        <color theme="1"/>
        <rFont val="游ゴシック"/>
        <family val="2"/>
        <charset val="128"/>
      </rPr>
      <t>①</t>
    </r>
    <rPh sb="0" eb="3">
      <t>キジツゼン</t>
    </rPh>
    <phoneticPr fontId="1"/>
  </si>
  <si>
    <r>
      <t>期日前</t>
    </r>
    <r>
      <rPr>
        <sz val="11"/>
        <color theme="1"/>
        <rFont val="游ゴシック"/>
        <family val="2"/>
        <charset val="128"/>
      </rPr>
      <t>②</t>
    </r>
    <rPh sb="0" eb="3">
      <t>キジツゼン</t>
    </rPh>
    <phoneticPr fontId="1"/>
  </si>
  <si>
    <t>（市役所）</t>
    <rPh sb="1" eb="4">
      <t>シヤクショ</t>
    </rPh>
    <phoneticPr fontId="1"/>
  </si>
  <si>
    <t>（学習C)</t>
    <rPh sb="1" eb="3">
      <t>ガクシュウ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</si>
</sst>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0" xfId="0" quotePrefix="1" applyFill="1">
      <alignment vertical="center"/>
    </xf>
    <xf numFmtId="0" fontId="0" fillId="2" borderId="0" xfId="0" applyFill="1">
      <alignment vertical="center"/>
    </xf>
    <xf numFmtId="0" fontId="0" fillId="0" borderId="0" xfId="0" quotePrefix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2" borderId="5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  <xf numFmtId="176" fontId="0" fillId="0" borderId="7" xfId="0" applyNumberFormat="1" applyBorder="1">
      <alignment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56" fontId="0" fillId="0" borderId="0" xfId="0" applyNumberFormat="1">
      <alignment vertical="center"/>
    </xf>
    <xf numFmtId="0" fontId="0" fillId="0" borderId="14" xfId="0" applyBorder="1" applyAlignment="1">
      <alignment horizontal="center" vertical="center"/>
    </xf>
    <xf numFmtId="176" fontId="0" fillId="2" borderId="15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0" borderId="17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0" fontId="0" fillId="0" borderId="17" xfId="0" applyNumberFormat="1" applyBorder="1">
      <alignment vertical="center"/>
    </xf>
    <xf numFmtId="0" fontId="0" fillId="0" borderId="18" xfId="0" applyBorder="1" applyAlignment="1">
      <alignment horizontal="center"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0" fontId="0" fillId="0" borderId="21" xfId="0" applyNumberFormat="1" applyBorder="1">
      <alignment vertical="center"/>
    </xf>
    <xf numFmtId="0" fontId="0" fillId="0" borderId="22" xfId="0" applyBorder="1" applyAlignment="1">
      <alignment horizontal="center" vertical="center"/>
    </xf>
    <xf numFmtId="176" fontId="0" fillId="2" borderId="19" xfId="0" applyNumberFormat="1" applyFill="1" applyBorder="1">
      <alignment vertical="center"/>
    </xf>
    <xf numFmtId="176" fontId="0" fillId="2" borderId="20" xfId="0" applyNumberFormat="1" applyFill="1" applyBorder="1">
      <alignment vertical="center"/>
    </xf>
    <xf numFmtId="176" fontId="0" fillId="0" borderId="21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176" fontId="0" fillId="2" borderId="11" xfId="0" applyNumberFormat="1" applyFill="1" applyBorder="1">
      <alignment vertical="center"/>
    </xf>
    <xf numFmtId="176" fontId="0" fillId="2" borderId="12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0" fontId="0" fillId="0" borderId="13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24" xfId="0" applyNumberFormat="1" applyBorder="1" applyAlignment="1">
      <alignment horizontal="center" vertical="center"/>
    </xf>
    <xf numFmtId="176" fontId="0" fillId="0" borderId="6" xfId="0" applyNumberFormat="1" applyBorder="1">
      <alignment vertical="center"/>
    </xf>
    <xf numFmtId="10" fontId="0" fillId="0" borderId="24" xfId="0" applyNumberFormat="1" applyBorder="1">
      <alignment vertical="center"/>
    </xf>
    <xf numFmtId="176" fontId="0" fillId="0" borderId="10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14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176" fontId="0" fillId="2" borderId="25" xfId="0" applyNumberFormat="1" applyFill="1" applyBorder="1">
      <alignment vertical="center"/>
    </xf>
    <xf numFmtId="176" fontId="0" fillId="2" borderId="26" xfId="0" applyNumberFormat="1" applyFill="1" applyBorder="1">
      <alignment vertical="center"/>
    </xf>
    <xf numFmtId="176" fontId="0" fillId="0" borderId="27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10" fontId="0" fillId="0" borderId="27" xfId="0" applyNumberForma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5D10A-1058-4F08-9F39-CC4C834D4088}">
  <dimension ref="B1:Z37"/>
  <sheetViews>
    <sheetView tabSelected="1" view="pageBreakPreview" topLeftCell="A7" zoomScale="90" zoomScaleNormal="80" zoomScaleSheetLayoutView="90" workbookViewId="0">
      <selection activeCell="W32" sqref="W32"/>
    </sheetView>
  </sheetViews>
  <sheetFormatPr defaultRowHeight="18.75" x14ac:dyDescent="0.4"/>
  <cols>
    <col min="1" max="1" width="2.625" customWidth="1"/>
    <col min="11" max="11" width="4.625" customWidth="1"/>
    <col min="12" max="12" width="9" bestFit="1" customWidth="1"/>
  </cols>
  <sheetData>
    <row r="1" spans="2:20" ht="10.35" customHeight="1" x14ac:dyDescent="0.4"/>
    <row r="2" spans="2:20" ht="57.75" x14ac:dyDescent="0.4">
      <c r="B2" s="54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2:20" ht="10.35" customHeight="1" thickBot="1" x14ac:dyDescent="0.45"/>
    <row r="4" spans="2:20" ht="59.25" thickTop="1" thickBot="1" x14ac:dyDescent="0.45">
      <c r="B4" s="55" t="s">
        <v>1</v>
      </c>
      <c r="C4" s="56"/>
      <c r="D4" s="56"/>
      <c r="E4" s="56"/>
      <c r="F4" s="56"/>
      <c r="G4" s="56"/>
      <c r="H4" s="56"/>
      <c r="I4" s="56"/>
      <c r="J4" s="57"/>
      <c r="L4" s="55" t="s">
        <v>2</v>
      </c>
      <c r="M4" s="56"/>
      <c r="N4" s="56"/>
      <c r="O4" s="56"/>
      <c r="P4" s="56"/>
      <c r="Q4" s="56"/>
      <c r="R4" s="56"/>
      <c r="S4" s="56"/>
      <c r="T4" s="57"/>
    </row>
    <row r="5" spans="2:20" ht="10.35" customHeight="1" thickTop="1" x14ac:dyDescent="0.4"/>
    <row r="6" spans="2:20" x14ac:dyDescent="0.4">
      <c r="B6" s="1" t="s">
        <v>36</v>
      </c>
      <c r="C6" s="2" t="s">
        <v>37</v>
      </c>
      <c r="D6" s="3"/>
      <c r="L6" s="1" t="s">
        <v>3</v>
      </c>
      <c r="M6" s="2" t="s">
        <v>65</v>
      </c>
      <c r="N6" s="3"/>
    </row>
    <row r="7" spans="2:20" ht="10.35" customHeight="1" thickBot="1" x14ac:dyDescent="0.45">
      <c r="C7" s="1"/>
      <c r="D7" s="4"/>
      <c r="M7" s="1"/>
      <c r="N7" s="4"/>
    </row>
    <row r="8" spans="2:20" ht="19.5" thickBot="1" x14ac:dyDescent="0.45">
      <c r="C8" s="47" t="s">
        <v>38</v>
      </c>
      <c r="D8" s="5" t="s">
        <v>39</v>
      </c>
      <c r="E8" s="6" t="s">
        <v>40</v>
      </c>
      <c r="F8" s="7" t="s">
        <v>41</v>
      </c>
      <c r="M8" s="47" t="s">
        <v>4</v>
      </c>
      <c r="N8" s="5" t="s">
        <v>5</v>
      </c>
      <c r="O8" s="6" t="s">
        <v>6</v>
      </c>
      <c r="P8" s="7" t="s">
        <v>7</v>
      </c>
    </row>
    <row r="9" spans="2:20" ht="19.5" thickBot="1" x14ac:dyDescent="0.45">
      <c r="C9" s="8" t="s">
        <v>42</v>
      </c>
      <c r="D9" s="9">
        <v>21170</v>
      </c>
      <c r="E9" s="10">
        <v>20744</v>
      </c>
      <c r="F9" s="11">
        <f>IF(D9="","",D9+E9)</f>
        <v>41914</v>
      </c>
      <c r="M9" s="8" t="s">
        <v>8</v>
      </c>
      <c r="N9" s="9">
        <v>20430</v>
      </c>
      <c r="O9" s="10">
        <v>20347</v>
      </c>
      <c r="P9" s="11">
        <f>IF(N9="","",N9+O9)</f>
        <v>40777</v>
      </c>
    </row>
    <row r="10" spans="2:20" ht="10.35" customHeight="1" thickBot="1" x14ac:dyDescent="0.45"/>
    <row r="11" spans="2:20" ht="19.5" thickBot="1" x14ac:dyDescent="0.45">
      <c r="C11" s="58" t="s">
        <v>43</v>
      </c>
      <c r="D11" s="59" t="s">
        <v>44</v>
      </c>
      <c r="E11" s="60"/>
      <c r="F11" s="61"/>
      <c r="G11" s="59" t="s">
        <v>45</v>
      </c>
      <c r="H11" s="60"/>
      <c r="I11" s="60"/>
      <c r="J11" s="61"/>
      <c r="M11" s="58" t="s">
        <v>9</v>
      </c>
      <c r="N11" s="59" t="s">
        <v>10</v>
      </c>
      <c r="O11" s="60"/>
      <c r="P11" s="61"/>
      <c r="Q11" s="59" t="s">
        <v>11</v>
      </c>
      <c r="R11" s="60"/>
      <c r="S11" s="60"/>
      <c r="T11" s="61"/>
    </row>
    <row r="12" spans="2:20" ht="19.5" thickBot="1" x14ac:dyDescent="0.45">
      <c r="C12" s="58"/>
      <c r="D12" s="12" t="s">
        <v>39</v>
      </c>
      <c r="E12" s="13" t="s">
        <v>40</v>
      </c>
      <c r="F12" s="14" t="s">
        <v>41</v>
      </c>
      <c r="G12" s="12" t="s">
        <v>39</v>
      </c>
      <c r="H12" s="13" t="s">
        <v>40</v>
      </c>
      <c r="I12" s="13" t="s">
        <v>41</v>
      </c>
      <c r="J12" s="14" t="s">
        <v>46</v>
      </c>
      <c r="M12" s="58"/>
      <c r="N12" s="12" t="s">
        <v>5</v>
      </c>
      <c r="O12" s="13" t="s">
        <v>6</v>
      </c>
      <c r="P12" s="14" t="s">
        <v>7</v>
      </c>
      <c r="Q12" s="12" t="s">
        <v>5</v>
      </c>
      <c r="R12" s="13" t="s">
        <v>6</v>
      </c>
      <c r="S12" s="13" t="s">
        <v>7</v>
      </c>
      <c r="T12" s="14" t="s">
        <v>12</v>
      </c>
    </row>
    <row r="13" spans="2:20" ht="19.5" thickBot="1" x14ac:dyDescent="0.45">
      <c r="B13" s="15">
        <v>44735</v>
      </c>
      <c r="C13" s="46" t="s">
        <v>47</v>
      </c>
      <c r="D13" s="17">
        <v>158</v>
      </c>
      <c r="E13" s="18">
        <v>125</v>
      </c>
      <c r="F13" s="43">
        <f>IF(D13="","",D13+E13)</f>
        <v>283</v>
      </c>
      <c r="G13" s="44">
        <f t="shared" ref="G13" si="0">IF(D13="","",D13)</f>
        <v>158</v>
      </c>
      <c r="H13" s="45">
        <f t="shared" ref="H13" si="1">IF(E13="","",E13)</f>
        <v>125</v>
      </c>
      <c r="I13" s="45">
        <f t="shared" ref="I13" si="2">IF(F13="","",F13)</f>
        <v>283</v>
      </c>
      <c r="J13" s="22">
        <f>IF(I13="","",I13/F$9)</f>
        <v>6.7519205993224222E-3</v>
      </c>
      <c r="L13" s="15"/>
      <c r="M13" s="16" t="s">
        <v>13</v>
      </c>
      <c r="N13" s="48"/>
      <c r="O13" s="49"/>
      <c r="P13" s="50" t="str">
        <f>IF(N13="","",N13+O13)</f>
        <v/>
      </c>
      <c r="Q13" s="51" t="str">
        <f t="shared" ref="Q13:S14" si="3">IF(N13="","",N13)</f>
        <v/>
      </c>
      <c r="R13" s="52" t="str">
        <f t="shared" si="3"/>
        <v/>
      </c>
      <c r="S13" s="52" t="str">
        <f t="shared" si="3"/>
        <v/>
      </c>
      <c r="T13" s="53" t="str">
        <f>IF(S13="","",S13/P$9)</f>
        <v/>
      </c>
    </row>
    <row r="14" spans="2:20" x14ac:dyDescent="0.4">
      <c r="B14" s="15">
        <v>44736</v>
      </c>
      <c r="C14" s="23" t="s">
        <v>48</v>
      </c>
      <c r="D14" s="17">
        <v>232</v>
      </c>
      <c r="E14" s="18">
        <v>162</v>
      </c>
      <c r="F14" s="19">
        <f>IF(D14="","",D14+E14)</f>
        <v>394</v>
      </c>
      <c r="G14" s="20">
        <f t="shared" ref="G14:G28" si="4">IF(D14="","",G13+D14)</f>
        <v>390</v>
      </c>
      <c r="H14" s="21">
        <f t="shared" ref="H14:H16" si="5">IF(E14="","",H13+E14)</f>
        <v>287</v>
      </c>
      <c r="I14" s="21">
        <f t="shared" ref="I14:I28" si="6">IF(F14="","",I13+F14)</f>
        <v>677</v>
      </c>
      <c r="J14" s="22">
        <f>IF(I14="","",I14/F$9)</f>
        <v>1.61521210096865E-2</v>
      </c>
      <c r="L14" s="15">
        <v>45842</v>
      </c>
      <c r="M14" s="23" t="s">
        <v>14</v>
      </c>
      <c r="N14" s="17">
        <v>182</v>
      </c>
      <c r="O14" s="18">
        <v>92</v>
      </c>
      <c r="P14" s="19">
        <f>IF(N14="","",N14+O14)</f>
        <v>274</v>
      </c>
      <c r="Q14" s="44">
        <f t="shared" si="3"/>
        <v>182</v>
      </c>
      <c r="R14" s="45">
        <f t="shared" si="3"/>
        <v>92</v>
      </c>
      <c r="S14" s="45">
        <f t="shared" si="3"/>
        <v>274</v>
      </c>
      <c r="T14" s="22">
        <f>IF(S14="","",S14/P$9)</f>
        <v>6.7194742134046156E-3</v>
      </c>
    </row>
    <row r="15" spans="2:20" x14ac:dyDescent="0.4">
      <c r="B15" s="15">
        <v>44737</v>
      </c>
      <c r="C15" s="27" t="s">
        <v>49</v>
      </c>
      <c r="D15" s="28">
        <v>247</v>
      </c>
      <c r="E15" s="29">
        <v>168</v>
      </c>
      <c r="F15" s="30">
        <f t="shared" ref="F15:F29" si="7">IF(D15="","",D15+E15)</f>
        <v>415</v>
      </c>
      <c r="G15" s="24">
        <f t="shared" si="4"/>
        <v>637</v>
      </c>
      <c r="H15" s="25">
        <f t="shared" si="5"/>
        <v>455</v>
      </c>
      <c r="I15" s="25">
        <f t="shared" si="6"/>
        <v>1092</v>
      </c>
      <c r="J15" s="26">
        <f>IF(I15="","",I15/F$9)</f>
        <v>2.605334733024765E-2</v>
      </c>
      <c r="L15" s="15">
        <v>45843</v>
      </c>
      <c r="M15" s="27" t="s">
        <v>15</v>
      </c>
      <c r="N15" s="28">
        <v>241</v>
      </c>
      <c r="O15" s="29">
        <v>164</v>
      </c>
      <c r="P15" s="30">
        <f t="shared" ref="P15:P29" si="8">IF(N15="","",N15+O15)</f>
        <v>405</v>
      </c>
      <c r="Q15" s="24">
        <f>IF(N15="","",Q14+N15)</f>
        <v>423</v>
      </c>
      <c r="R15" s="25">
        <f t="shared" ref="Q15:S28" si="9">IF(O15="","",R14+O15)</f>
        <v>256</v>
      </c>
      <c r="S15" s="25">
        <f t="shared" si="9"/>
        <v>679</v>
      </c>
      <c r="T15" s="26">
        <f>IF(S15="","",S15/P$9)</f>
        <v>1.6651543762415087E-2</v>
      </c>
    </row>
    <row r="16" spans="2:20" x14ac:dyDescent="0.4">
      <c r="B16" s="15">
        <v>44738</v>
      </c>
      <c r="C16" s="27" t="s">
        <v>50</v>
      </c>
      <c r="D16" s="28">
        <v>222</v>
      </c>
      <c r="E16" s="29">
        <v>197</v>
      </c>
      <c r="F16" s="30">
        <f t="shared" si="7"/>
        <v>419</v>
      </c>
      <c r="G16" s="24">
        <f t="shared" si="4"/>
        <v>859</v>
      </c>
      <c r="H16" s="25">
        <f t="shared" si="5"/>
        <v>652</v>
      </c>
      <c r="I16" s="25">
        <f t="shared" si="6"/>
        <v>1511</v>
      </c>
      <c r="J16" s="26">
        <f t="shared" ref="J16:J28" si="10">IF(I16="","",I16/F$9)</f>
        <v>3.6050007157513005E-2</v>
      </c>
      <c r="L16" s="15">
        <v>45844</v>
      </c>
      <c r="M16" s="27" t="s">
        <v>16</v>
      </c>
      <c r="N16" s="28">
        <v>212</v>
      </c>
      <c r="O16" s="29">
        <v>190</v>
      </c>
      <c r="P16" s="30">
        <f t="shared" si="8"/>
        <v>402</v>
      </c>
      <c r="Q16" s="24">
        <f t="shared" si="9"/>
        <v>635</v>
      </c>
      <c r="R16" s="25">
        <f t="shared" si="9"/>
        <v>446</v>
      </c>
      <c r="S16" s="25">
        <f t="shared" si="9"/>
        <v>1081</v>
      </c>
      <c r="T16" s="26">
        <f t="shared" ref="T16:T28" si="11">IF(S16="","",S16/P$9)</f>
        <v>2.6510042425877334E-2</v>
      </c>
    </row>
    <row r="17" spans="2:26" x14ac:dyDescent="0.4">
      <c r="B17" s="15">
        <v>44739</v>
      </c>
      <c r="C17" s="27" t="s">
        <v>51</v>
      </c>
      <c r="D17" s="28">
        <v>212</v>
      </c>
      <c r="E17" s="29">
        <v>188</v>
      </c>
      <c r="F17" s="30">
        <f t="shared" si="7"/>
        <v>400</v>
      </c>
      <c r="G17" s="24">
        <f t="shared" si="4"/>
        <v>1071</v>
      </c>
      <c r="H17" s="25">
        <f>IF(E17="","",H16+E17)</f>
        <v>840</v>
      </c>
      <c r="I17" s="25">
        <f t="shared" si="6"/>
        <v>1911</v>
      </c>
      <c r="J17" s="26">
        <f t="shared" si="10"/>
        <v>4.559335782793339E-2</v>
      </c>
      <c r="L17" s="15">
        <v>45845</v>
      </c>
      <c r="M17" s="27" t="s">
        <v>17</v>
      </c>
      <c r="N17" s="28">
        <v>201</v>
      </c>
      <c r="O17" s="29">
        <v>161</v>
      </c>
      <c r="P17" s="30">
        <f t="shared" si="8"/>
        <v>362</v>
      </c>
      <c r="Q17" s="24">
        <f t="shared" si="9"/>
        <v>836</v>
      </c>
      <c r="R17" s="25">
        <f>IF(O17="","",R16+O17)</f>
        <v>607</v>
      </c>
      <c r="S17" s="25">
        <f t="shared" si="9"/>
        <v>1443</v>
      </c>
      <c r="T17" s="26">
        <f t="shared" si="11"/>
        <v>3.5387595948696567E-2</v>
      </c>
    </row>
    <row r="18" spans="2:26" x14ac:dyDescent="0.4">
      <c r="B18" s="15">
        <v>44740</v>
      </c>
      <c r="C18" s="27" t="s">
        <v>52</v>
      </c>
      <c r="D18" s="28">
        <v>181</v>
      </c>
      <c r="E18" s="29">
        <v>157</v>
      </c>
      <c r="F18" s="30">
        <f t="shared" si="7"/>
        <v>338</v>
      </c>
      <c r="G18" s="24">
        <f t="shared" si="4"/>
        <v>1252</v>
      </c>
      <c r="H18" s="25">
        <f t="shared" ref="H18:H28" si="12">IF(E18="","",H17+E18)</f>
        <v>997</v>
      </c>
      <c r="I18" s="25">
        <f t="shared" si="6"/>
        <v>2249</v>
      </c>
      <c r="J18" s="26">
        <f t="shared" si="10"/>
        <v>5.365748914443861E-2</v>
      </c>
      <c r="L18" s="15">
        <v>45846</v>
      </c>
      <c r="M18" s="27" t="s">
        <v>18</v>
      </c>
      <c r="N18" s="28">
        <v>187</v>
      </c>
      <c r="O18" s="29">
        <v>167</v>
      </c>
      <c r="P18" s="30">
        <f t="shared" si="8"/>
        <v>354</v>
      </c>
      <c r="Q18" s="24">
        <f t="shared" si="9"/>
        <v>1023</v>
      </c>
      <c r="R18" s="25">
        <f t="shared" si="9"/>
        <v>774</v>
      </c>
      <c r="S18" s="25">
        <f t="shared" si="9"/>
        <v>1797</v>
      </c>
      <c r="T18" s="26">
        <f t="shared" si="11"/>
        <v>4.4068960443387206E-2</v>
      </c>
    </row>
    <row r="19" spans="2:26" x14ac:dyDescent="0.4">
      <c r="B19" s="15">
        <v>44741</v>
      </c>
      <c r="C19" s="27" t="s">
        <v>53</v>
      </c>
      <c r="D19" s="28">
        <v>199</v>
      </c>
      <c r="E19" s="29">
        <v>188</v>
      </c>
      <c r="F19" s="30">
        <f t="shared" si="7"/>
        <v>387</v>
      </c>
      <c r="G19" s="24">
        <f t="shared" si="4"/>
        <v>1451</v>
      </c>
      <c r="H19" s="25">
        <f t="shared" si="12"/>
        <v>1185</v>
      </c>
      <c r="I19" s="25">
        <f t="shared" si="6"/>
        <v>2636</v>
      </c>
      <c r="J19" s="26">
        <f t="shared" si="10"/>
        <v>6.2890680918070332E-2</v>
      </c>
      <c r="L19" s="15">
        <v>45847</v>
      </c>
      <c r="M19" s="27" t="s">
        <v>19</v>
      </c>
      <c r="N19" s="28">
        <v>208</v>
      </c>
      <c r="O19" s="29">
        <v>182</v>
      </c>
      <c r="P19" s="30">
        <f t="shared" si="8"/>
        <v>390</v>
      </c>
      <c r="Q19" s="24">
        <f t="shared" si="9"/>
        <v>1231</v>
      </c>
      <c r="R19" s="25">
        <f t="shared" si="9"/>
        <v>956</v>
      </c>
      <c r="S19" s="25">
        <f t="shared" si="9"/>
        <v>2187</v>
      </c>
      <c r="T19" s="26">
        <f>IF(S19="","",S19/P$9)</f>
        <v>5.3633175564656549E-2</v>
      </c>
    </row>
    <row r="20" spans="2:26" x14ac:dyDescent="0.4">
      <c r="B20" s="15">
        <v>44742</v>
      </c>
      <c r="C20" s="27" t="s">
        <v>54</v>
      </c>
      <c r="D20" s="28">
        <v>145</v>
      </c>
      <c r="E20" s="29">
        <v>146</v>
      </c>
      <c r="F20" s="30">
        <f t="shared" si="7"/>
        <v>291</v>
      </c>
      <c r="G20" s="24">
        <f t="shared" si="4"/>
        <v>1596</v>
      </c>
      <c r="H20" s="25">
        <f t="shared" si="12"/>
        <v>1331</v>
      </c>
      <c r="I20" s="25">
        <f t="shared" si="6"/>
        <v>2927</v>
      </c>
      <c r="J20" s="26">
        <f t="shared" si="10"/>
        <v>6.9833468530801163E-2</v>
      </c>
      <c r="L20" s="15">
        <v>45848</v>
      </c>
      <c r="M20" s="27" t="s">
        <v>20</v>
      </c>
      <c r="N20" s="28">
        <v>187</v>
      </c>
      <c r="O20" s="29">
        <v>158</v>
      </c>
      <c r="P20" s="30">
        <f t="shared" si="8"/>
        <v>345</v>
      </c>
      <c r="Q20" s="24">
        <f t="shared" si="9"/>
        <v>1418</v>
      </c>
      <c r="R20" s="25">
        <f t="shared" si="9"/>
        <v>1114</v>
      </c>
      <c r="S20" s="25">
        <f t="shared" si="9"/>
        <v>2532</v>
      </c>
      <c r="T20" s="26">
        <f t="shared" si="11"/>
        <v>6.2093827402702501E-2</v>
      </c>
    </row>
    <row r="21" spans="2:26" x14ac:dyDescent="0.4">
      <c r="B21" s="15">
        <v>44743</v>
      </c>
      <c r="C21" s="27" t="s">
        <v>55</v>
      </c>
      <c r="D21" s="28">
        <v>178</v>
      </c>
      <c r="E21" s="29">
        <v>178</v>
      </c>
      <c r="F21" s="30">
        <f t="shared" si="7"/>
        <v>356</v>
      </c>
      <c r="G21" s="24">
        <f t="shared" si="4"/>
        <v>1774</v>
      </c>
      <c r="H21" s="25">
        <f t="shared" si="12"/>
        <v>1509</v>
      </c>
      <c r="I21" s="25">
        <f t="shared" si="6"/>
        <v>3283</v>
      </c>
      <c r="J21" s="26">
        <f t="shared" si="10"/>
        <v>7.8327050627475303E-2</v>
      </c>
      <c r="L21" s="15">
        <v>45849</v>
      </c>
      <c r="M21" s="27" t="s">
        <v>21</v>
      </c>
      <c r="N21" s="28">
        <v>235</v>
      </c>
      <c r="O21" s="29">
        <v>254</v>
      </c>
      <c r="P21" s="30">
        <f t="shared" si="8"/>
        <v>489</v>
      </c>
      <c r="Q21" s="24">
        <f t="shared" si="9"/>
        <v>1653</v>
      </c>
      <c r="R21" s="25">
        <f t="shared" si="9"/>
        <v>1368</v>
      </c>
      <c r="S21" s="25">
        <f t="shared" si="9"/>
        <v>3021</v>
      </c>
      <c r="T21" s="26">
        <f t="shared" si="11"/>
        <v>7.4085881747063292E-2</v>
      </c>
    </row>
    <row r="22" spans="2:26" x14ac:dyDescent="0.4">
      <c r="B22" s="15">
        <v>44744</v>
      </c>
      <c r="C22" s="27" t="s">
        <v>56</v>
      </c>
      <c r="D22" s="28">
        <v>254</v>
      </c>
      <c r="E22" s="29">
        <v>209</v>
      </c>
      <c r="F22" s="30">
        <f t="shared" si="7"/>
        <v>463</v>
      </c>
      <c r="G22" s="24">
        <f t="shared" si="4"/>
        <v>2028</v>
      </c>
      <c r="H22" s="25">
        <f t="shared" si="12"/>
        <v>1718</v>
      </c>
      <c r="I22" s="25">
        <f t="shared" si="6"/>
        <v>3746</v>
      </c>
      <c r="J22" s="26">
        <f t="shared" si="10"/>
        <v>8.9373479028486899E-2</v>
      </c>
      <c r="L22" s="15">
        <v>45850</v>
      </c>
      <c r="M22" s="27" t="s">
        <v>22</v>
      </c>
      <c r="N22" s="28">
        <v>446</v>
      </c>
      <c r="O22" s="29">
        <v>369</v>
      </c>
      <c r="P22" s="30">
        <f t="shared" si="8"/>
        <v>815</v>
      </c>
      <c r="Q22" s="24">
        <f t="shared" si="9"/>
        <v>2099</v>
      </c>
      <c r="R22" s="25">
        <f t="shared" si="9"/>
        <v>1737</v>
      </c>
      <c r="S22" s="25">
        <f t="shared" si="9"/>
        <v>3836</v>
      </c>
      <c r="T22" s="26">
        <f t="shared" si="11"/>
        <v>9.4072638987664617E-2</v>
      </c>
    </row>
    <row r="23" spans="2:26" x14ac:dyDescent="0.4">
      <c r="B23" s="15">
        <v>44745</v>
      </c>
      <c r="C23" s="27" t="s">
        <v>57</v>
      </c>
      <c r="D23" s="28">
        <v>342</v>
      </c>
      <c r="E23" s="29">
        <v>305</v>
      </c>
      <c r="F23" s="30">
        <f t="shared" si="7"/>
        <v>647</v>
      </c>
      <c r="G23" s="24">
        <f t="shared" si="4"/>
        <v>2370</v>
      </c>
      <c r="H23" s="25">
        <f t="shared" si="12"/>
        <v>2023</v>
      </c>
      <c r="I23" s="25">
        <f t="shared" si="6"/>
        <v>4393</v>
      </c>
      <c r="J23" s="26">
        <f t="shared" si="10"/>
        <v>0.10480984873789187</v>
      </c>
      <c r="L23" s="15">
        <v>45851</v>
      </c>
      <c r="M23" s="27" t="s">
        <v>23</v>
      </c>
      <c r="N23" s="28">
        <v>444</v>
      </c>
      <c r="O23" s="29">
        <v>366</v>
      </c>
      <c r="P23" s="30">
        <f t="shared" si="8"/>
        <v>810</v>
      </c>
      <c r="Q23" s="24">
        <f t="shared" si="9"/>
        <v>2543</v>
      </c>
      <c r="R23" s="25">
        <f t="shared" si="9"/>
        <v>2103</v>
      </c>
      <c r="S23" s="25">
        <f t="shared" si="9"/>
        <v>4646</v>
      </c>
      <c r="T23" s="26">
        <f t="shared" si="11"/>
        <v>0.11393677808568556</v>
      </c>
    </row>
    <row r="24" spans="2:26" x14ac:dyDescent="0.4">
      <c r="B24" s="15">
        <v>44746</v>
      </c>
      <c r="C24" s="27" t="s">
        <v>58</v>
      </c>
      <c r="D24" s="28">
        <v>278</v>
      </c>
      <c r="E24" s="29">
        <v>271</v>
      </c>
      <c r="F24" s="30">
        <f t="shared" si="7"/>
        <v>549</v>
      </c>
      <c r="G24" s="24">
        <f t="shared" si="4"/>
        <v>2648</v>
      </c>
      <c r="H24" s="25">
        <f t="shared" si="12"/>
        <v>2294</v>
      </c>
      <c r="I24" s="25">
        <f t="shared" si="6"/>
        <v>4942</v>
      </c>
      <c r="J24" s="26">
        <f t="shared" si="10"/>
        <v>0.11790809753304385</v>
      </c>
      <c r="L24" s="15">
        <v>45852</v>
      </c>
      <c r="M24" s="27" t="s">
        <v>24</v>
      </c>
      <c r="N24" s="28">
        <v>330</v>
      </c>
      <c r="O24" s="29">
        <v>334</v>
      </c>
      <c r="P24" s="30">
        <f t="shared" si="8"/>
        <v>664</v>
      </c>
      <c r="Q24" s="24">
        <f t="shared" si="9"/>
        <v>2873</v>
      </c>
      <c r="R24" s="25">
        <f t="shared" si="9"/>
        <v>2437</v>
      </c>
      <c r="S24" s="25">
        <f t="shared" si="9"/>
        <v>5310</v>
      </c>
      <c r="T24" s="26">
        <f t="shared" si="11"/>
        <v>0.1302204674203595</v>
      </c>
    </row>
    <row r="25" spans="2:26" x14ac:dyDescent="0.4">
      <c r="B25" s="15">
        <v>44747</v>
      </c>
      <c r="C25" s="27" t="s">
        <v>59</v>
      </c>
      <c r="D25" s="28">
        <v>240</v>
      </c>
      <c r="E25" s="29">
        <v>252</v>
      </c>
      <c r="F25" s="30">
        <f t="shared" si="7"/>
        <v>492</v>
      </c>
      <c r="G25" s="24">
        <f t="shared" si="4"/>
        <v>2888</v>
      </c>
      <c r="H25" s="25">
        <f t="shared" si="12"/>
        <v>2546</v>
      </c>
      <c r="I25" s="25">
        <f t="shared" si="6"/>
        <v>5434</v>
      </c>
      <c r="J25" s="26">
        <f t="shared" si="10"/>
        <v>0.12964641885766093</v>
      </c>
      <c r="L25" s="15">
        <v>45853</v>
      </c>
      <c r="M25" s="27" t="s">
        <v>25</v>
      </c>
      <c r="N25" s="28">
        <v>265</v>
      </c>
      <c r="O25" s="29">
        <v>254</v>
      </c>
      <c r="P25" s="30">
        <f t="shared" si="8"/>
        <v>519</v>
      </c>
      <c r="Q25" s="24">
        <f t="shared" si="9"/>
        <v>3138</v>
      </c>
      <c r="R25" s="25">
        <f t="shared" si="9"/>
        <v>2691</v>
      </c>
      <c r="S25" s="25">
        <f t="shared" si="9"/>
        <v>5829</v>
      </c>
      <c r="T25" s="26">
        <f t="shared" si="11"/>
        <v>0.14294823062020257</v>
      </c>
    </row>
    <row r="26" spans="2:26" x14ac:dyDescent="0.4">
      <c r="B26" s="15">
        <v>44748</v>
      </c>
      <c r="C26" s="27" t="s">
        <v>60</v>
      </c>
      <c r="D26" s="28">
        <v>323</v>
      </c>
      <c r="E26" s="29">
        <v>330</v>
      </c>
      <c r="F26" s="30">
        <f t="shared" si="7"/>
        <v>653</v>
      </c>
      <c r="G26" s="24">
        <f t="shared" si="4"/>
        <v>3211</v>
      </c>
      <c r="H26" s="25">
        <f t="shared" si="12"/>
        <v>2876</v>
      </c>
      <c r="I26" s="25">
        <f t="shared" si="6"/>
        <v>6087</v>
      </c>
      <c r="J26" s="26">
        <f t="shared" si="10"/>
        <v>0.1452259388271222</v>
      </c>
      <c r="L26" s="15">
        <v>45854</v>
      </c>
      <c r="M26" s="27" t="s">
        <v>26</v>
      </c>
      <c r="N26" s="28">
        <v>357</v>
      </c>
      <c r="O26" s="29">
        <v>416</v>
      </c>
      <c r="P26" s="30">
        <f t="shared" si="8"/>
        <v>773</v>
      </c>
      <c r="Q26" s="24">
        <f t="shared" si="9"/>
        <v>3495</v>
      </c>
      <c r="R26" s="25">
        <f t="shared" si="9"/>
        <v>3107</v>
      </c>
      <c r="S26" s="25">
        <f t="shared" si="9"/>
        <v>6602</v>
      </c>
      <c r="T26" s="26">
        <f t="shared" si="11"/>
        <v>0.16190499546312873</v>
      </c>
    </row>
    <row r="27" spans="2:26" x14ac:dyDescent="0.4">
      <c r="B27" s="15">
        <v>44749</v>
      </c>
      <c r="C27" s="27" t="s">
        <v>61</v>
      </c>
      <c r="D27" s="28">
        <v>250</v>
      </c>
      <c r="E27" s="29">
        <v>346</v>
      </c>
      <c r="F27" s="30">
        <f t="shared" si="7"/>
        <v>596</v>
      </c>
      <c r="G27" s="24">
        <f t="shared" si="4"/>
        <v>3461</v>
      </c>
      <c r="H27" s="25">
        <f t="shared" si="12"/>
        <v>3222</v>
      </c>
      <c r="I27" s="25">
        <f t="shared" si="6"/>
        <v>6683</v>
      </c>
      <c r="J27" s="26">
        <f t="shared" si="10"/>
        <v>0.15944553132604858</v>
      </c>
      <c r="L27" s="15">
        <v>45855</v>
      </c>
      <c r="M27" s="27" t="s">
        <v>27</v>
      </c>
      <c r="N27" s="28">
        <v>450</v>
      </c>
      <c r="O27" s="29">
        <v>517</v>
      </c>
      <c r="P27" s="30">
        <f t="shared" si="8"/>
        <v>967</v>
      </c>
      <c r="Q27" s="24">
        <f t="shared" si="9"/>
        <v>3945</v>
      </c>
      <c r="R27" s="25">
        <f t="shared" si="9"/>
        <v>3624</v>
      </c>
      <c r="S27" s="25">
        <f t="shared" si="9"/>
        <v>7569</v>
      </c>
      <c r="T27" s="26">
        <f t="shared" si="11"/>
        <v>0.18561934423817347</v>
      </c>
    </row>
    <row r="28" spans="2:26" x14ac:dyDescent="0.4">
      <c r="B28" s="15">
        <v>44750</v>
      </c>
      <c r="C28" s="27" t="s">
        <v>62</v>
      </c>
      <c r="D28" s="28">
        <v>354</v>
      </c>
      <c r="E28" s="29">
        <v>412</v>
      </c>
      <c r="F28" s="30">
        <f t="shared" si="7"/>
        <v>766</v>
      </c>
      <c r="G28" s="24">
        <f t="shared" si="4"/>
        <v>3815</v>
      </c>
      <c r="H28" s="25">
        <f t="shared" si="12"/>
        <v>3634</v>
      </c>
      <c r="I28" s="25">
        <f t="shared" si="6"/>
        <v>7449</v>
      </c>
      <c r="J28" s="26">
        <f t="shared" si="10"/>
        <v>0.17772104785990361</v>
      </c>
      <c r="L28" s="15">
        <v>45856</v>
      </c>
      <c r="M28" s="27" t="s">
        <v>28</v>
      </c>
      <c r="N28" s="28">
        <v>517</v>
      </c>
      <c r="O28" s="29">
        <v>628</v>
      </c>
      <c r="P28" s="30">
        <f t="shared" si="8"/>
        <v>1145</v>
      </c>
      <c r="Q28" s="24">
        <f t="shared" si="9"/>
        <v>4462</v>
      </c>
      <c r="R28" s="25">
        <f t="shared" si="9"/>
        <v>4252</v>
      </c>
      <c r="S28" s="25">
        <f t="shared" si="9"/>
        <v>8714</v>
      </c>
      <c r="T28" s="26">
        <f t="shared" si="11"/>
        <v>0.21369889888907964</v>
      </c>
      <c r="V28" s="15">
        <v>45857</v>
      </c>
      <c r="W28" s="62" t="s">
        <v>66</v>
      </c>
      <c r="X28" s="62"/>
      <c r="Y28" s="62" t="s">
        <v>67</v>
      </c>
      <c r="Z28" s="62"/>
    </row>
    <row r="29" spans="2:26" ht="19.5" thickBot="1" x14ac:dyDescent="0.45">
      <c r="B29" s="15">
        <v>44751</v>
      </c>
      <c r="C29" s="31" t="s">
        <v>63</v>
      </c>
      <c r="D29" s="32">
        <v>795</v>
      </c>
      <c r="E29" s="33">
        <v>865</v>
      </c>
      <c r="F29" s="34">
        <f t="shared" si="7"/>
        <v>1660</v>
      </c>
      <c r="G29" s="35">
        <f>IF(D29="","",G28+D29)</f>
        <v>4610</v>
      </c>
      <c r="H29" s="36">
        <f>IF(E29="","",H28+E29)</f>
        <v>4499</v>
      </c>
      <c r="I29" s="36">
        <f>IF(F29="","",I28+F29)</f>
        <v>9109</v>
      </c>
      <c r="J29" s="37">
        <f>IF(I29="","",I29/F$9)</f>
        <v>0.2173259531421482</v>
      </c>
      <c r="L29" s="15">
        <v>45857</v>
      </c>
      <c r="M29" s="31" t="s">
        <v>29</v>
      </c>
      <c r="N29" s="32">
        <f>W31+Y31</f>
        <v>1088</v>
      </c>
      <c r="O29" s="33">
        <f>X31+Z31</f>
        <v>1196</v>
      </c>
      <c r="P29" s="34">
        <f t="shared" si="8"/>
        <v>2284</v>
      </c>
      <c r="Q29" s="35">
        <f>IF(N29="","",Q28+N29)</f>
        <v>5550</v>
      </c>
      <c r="R29" s="36">
        <f>IF(O29="","",R28+O29)</f>
        <v>5448</v>
      </c>
      <c r="S29" s="36">
        <f>IF(P29="","",S28+P29)</f>
        <v>10998</v>
      </c>
      <c r="T29" s="37">
        <f>IF(S29="","",S29/P$9)</f>
        <v>0.26971086641979547</v>
      </c>
      <c r="W29" s="62" t="s">
        <v>68</v>
      </c>
      <c r="X29" s="62"/>
      <c r="Y29" s="62" t="s">
        <v>69</v>
      </c>
      <c r="Z29" s="62"/>
    </row>
    <row r="30" spans="2:26" ht="10.35" customHeight="1" x14ac:dyDescent="0.4">
      <c r="C30" s="38"/>
      <c r="D30" s="39"/>
      <c r="E30" s="39"/>
      <c r="F30" s="39"/>
      <c r="G30" s="39"/>
      <c r="H30" s="39"/>
      <c r="I30" s="39"/>
      <c r="M30" s="38"/>
      <c r="N30" s="39"/>
      <c r="O30" s="39"/>
      <c r="P30" s="39"/>
      <c r="Q30" s="39"/>
      <c r="R30" s="39"/>
      <c r="S30" s="39"/>
      <c r="W30" s="64" t="s">
        <v>5</v>
      </c>
      <c r="X30" s="64" t="s">
        <v>6</v>
      </c>
      <c r="Y30" s="64" t="s">
        <v>5</v>
      </c>
      <c r="Z30" s="64" t="s">
        <v>6</v>
      </c>
    </row>
    <row r="31" spans="2:26" x14ac:dyDescent="0.4">
      <c r="B31" s="1" t="s">
        <v>30</v>
      </c>
      <c r="C31" s="2" t="s">
        <v>31</v>
      </c>
      <c r="D31" s="3"/>
      <c r="L31" s="1" t="s">
        <v>30</v>
      </c>
      <c r="M31" s="2" t="s">
        <v>64</v>
      </c>
      <c r="N31" s="3"/>
      <c r="W31" s="63">
        <v>765</v>
      </c>
      <c r="X31" s="63">
        <v>787</v>
      </c>
      <c r="Y31" s="63">
        <v>323</v>
      </c>
      <c r="Z31" s="63">
        <v>409</v>
      </c>
    </row>
    <row r="32" spans="2:26" ht="10.35" customHeight="1" thickBot="1" x14ac:dyDescent="0.45">
      <c r="C32" s="1"/>
      <c r="D32" s="4"/>
      <c r="M32" s="1"/>
      <c r="N32" s="4"/>
    </row>
    <row r="33" spans="3:17" ht="19.5" thickBot="1" x14ac:dyDescent="0.45">
      <c r="C33" s="47" t="s">
        <v>32</v>
      </c>
      <c r="D33" s="5" t="s">
        <v>5</v>
      </c>
      <c r="E33" s="6" t="s">
        <v>6</v>
      </c>
      <c r="F33" s="7" t="s">
        <v>7</v>
      </c>
      <c r="M33" s="47" t="s">
        <v>32</v>
      </c>
      <c r="N33" s="5" t="s">
        <v>5</v>
      </c>
      <c r="O33" s="6" t="s">
        <v>6</v>
      </c>
      <c r="P33" s="7" t="s">
        <v>7</v>
      </c>
    </row>
    <row r="34" spans="3:17" ht="19.5" thickBot="1" x14ac:dyDescent="0.45">
      <c r="C34" s="8" t="s">
        <v>33</v>
      </c>
      <c r="D34" s="9">
        <v>21052</v>
      </c>
      <c r="E34" s="10">
        <v>20644</v>
      </c>
      <c r="F34" s="11">
        <f>IF(D34="","",D34+E34)</f>
        <v>41696</v>
      </c>
      <c r="M34" s="8" t="s">
        <v>33</v>
      </c>
      <c r="N34" s="9"/>
      <c r="O34" s="10"/>
      <c r="P34" s="11" t="str">
        <f>IF(N34="","",N34+O34)</f>
        <v/>
      </c>
    </row>
    <row r="35" spans="3:17" ht="10.35" customHeight="1" thickBot="1" x14ac:dyDescent="0.45"/>
    <row r="36" spans="3:17" ht="19.5" thickBot="1" x14ac:dyDescent="0.45">
      <c r="C36" s="47" t="s">
        <v>34</v>
      </c>
      <c r="D36" s="5" t="s">
        <v>5</v>
      </c>
      <c r="E36" s="6" t="s">
        <v>6</v>
      </c>
      <c r="F36" s="6" t="s">
        <v>7</v>
      </c>
      <c r="G36" s="40" t="s">
        <v>7</v>
      </c>
      <c r="M36" s="47" t="s">
        <v>34</v>
      </c>
      <c r="N36" s="5" t="s">
        <v>5</v>
      </c>
      <c r="O36" s="6" t="s">
        <v>6</v>
      </c>
      <c r="P36" s="6" t="s">
        <v>7</v>
      </c>
      <c r="Q36" s="40" t="s">
        <v>7</v>
      </c>
    </row>
    <row r="37" spans="3:17" ht="19.5" thickBot="1" x14ac:dyDescent="0.45">
      <c r="C37" s="8" t="s">
        <v>35</v>
      </c>
      <c r="D37" s="9">
        <v>11848</v>
      </c>
      <c r="E37" s="10">
        <v>11542</v>
      </c>
      <c r="F37" s="41">
        <f>IF(D37="","",D37+E37)</f>
        <v>23390</v>
      </c>
      <c r="G37" s="42">
        <f>IF(F37="","",F37/F34)</f>
        <v>0.56096508058326933</v>
      </c>
      <c r="M37" s="8" t="s">
        <v>35</v>
      </c>
      <c r="N37" s="9"/>
      <c r="O37" s="10"/>
      <c r="P37" s="41" t="str">
        <f>IF(N37="","",N37+O37)</f>
        <v/>
      </c>
      <c r="Q37" s="42" t="str">
        <f>IF(P37="","",P37/P34)</f>
        <v/>
      </c>
    </row>
  </sheetData>
  <mergeCells count="13">
    <mergeCell ref="W29:X29"/>
    <mergeCell ref="W28:X28"/>
    <mergeCell ref="Y29:Z29"/>
    <mergeCell ref="Y28:Z28"/>
    <mergeCell ref="B2:T2"/>
    <mergeCell ref="B4:J4"/>
    <mergeCell ref="L4:T4"/>
    <mergeCell ref="C11:C12"/>
    <mergeCell ref="D11:F11"/>
    <mergeCell ref="G11:J11"/>
    <mergeCell ref="M11:M12"/>
    <mergeCell ref="N11:P11"/>
    <mergeCell ref="Q11:T11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R7参院選</vt:lpstr>
      <vt:lpstr>'R7参院選'!Print_Area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2022-06-25T11:19:39Z</dcterms:created>
  <dcterms:modified xsi:type="dcterms:W3CDTF">2025-07-19T11:03:29Z</dcterms:modified>
</cp:coreProperties>
</file>