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8I6bX+1T4oGaiCqP8Sdt9+8tGVsdeWbZj6hsKdfeu6UUVEB6pJmDDxVvG0DYzQubXCv5t3uYPLdmJy2o5LvBA==" workbookSaltValue="qsvN1toGAXoO+qKouPBawg==" workbookSpinCount="100000"/>
  <bookViews>
    <workbookView xWindow="-120" yWindow="-120" windowWidth="29040" windowHeight="1572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<sst xmlns="http://schemas.openxmlformats.org/spreadsheetml/2006/main" xmlns:r="http://schemas.openxmlformats.org/officeDocument/2006/relationships" count="111" uniqueCount="111">
  <si>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</si>
  <si>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</si>
  <si>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</si>
  <si>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</si>
  <si>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</si>
  <si>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</si>
  <si>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</si>
  <si>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</si>
  <si>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</si>
  <si>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</si>
  <si>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</si>
  <si>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</si>
  <si>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</si>
  <si>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</si>
  <si>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</si>
  <si>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</si>
  <si>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</si>
  <si>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</si>
  <si>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</si>
  <si>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</si>
  <si>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</si>
  <si>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</si>
  <si>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</si>
  <si>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</si>
  <si>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</si>
  <si>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</si>
  <si>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</si>
  <si>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</si>
  <si>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</si>
  <si>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</si>
  <si>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</si>
  <si>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</si>
  <si>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</si>
  <si>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</si>
  <si>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</si>
  <si>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</si>
  <si>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</si>
  <si>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</si>
  <si>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</si>
  <si>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</si>
  <si>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</si>
  <si>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</si>
  <si>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</si>
  <si>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</si>
  <si>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</si>
  <si>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</si>
  <si>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</si>
  <si>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</si>
  <si>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</si>
  <si>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</si>
  <si>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</si>
  <si>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</si>
  <si>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</si>
  <si>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</si>
  <si>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</si>
  <si>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</si>
  <si>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</si>
  <si>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</si>
  <si>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</si>
  <si>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</si>
  <si>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</si>
  <si>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</si>
  <si>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</si>
  <si>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</si>
  <si>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</si>
  <si>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</si>
  <si>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</si>
  <si>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r>
      <t>　</t>
    </r>
    <r>
      <rPr>
        <sz val="11"/>
        <color auto="1"/>
        <rFont val="ＭＳ ゴシック"/>
      </rPr>
      <t>有形固定資産減価償却率は全国平均よりも低くなっているが、平均値に近づいている。減価償却率は低いものの、事業認可時よりほとんどの水道施設を更新しておらず、中でも管路の半分以上が経年管路となっており、劣化が進み、低い有収率となっている。この状況は、過去から老朽管対策が十分にできていなかったことが、漏水の増加に繋がっているのだと想定される。また直近の管路更新事業も、設備更新や自然災害の対応により、計画的に実施できていない状況である。
　今後の方針としては、漏水対策として老朽管布設替工事、またそれと並行して各種機械設備の更新等の実施が必要である。</t>
    </r>
    <rPh sb="29" eb="31">
      <t>ヘイキン</t>
    </rPh>
    <rPh sb="31" eb="32">
      <t>チ</t>
    </rPh>
    <rPh sb="33" eb="34">
      <t>チカ</t>
    </rPh>
    <rPh sb="102" eb="103">
      <t>スス</t>
    </rPh>
    <rPh sb="105" eb="106">
      <t>ヒク</t>
    </rPh>
    <rPh sb="154" eb="155">
      <t>ツナ</t>
    </rPh>
    <rPh sb="171" eb="173">
      <t>チョッキン</t>
    </rPh>
    <rPh sb="174" eb="178">
      <t>カンロコウシン</t>
    </rPh>
    <rPh sb="178" eb="180">
      <t>ジギョウ</t>
    </rPh>
    <rPh sb="182" eb="184">
      <t>セツビ</t>
    </rPh>
    <rPh sb="184" eb="186">
      <t>コウシン</t>
    </rPh>
    <rPh sb="187" eb="191">
      <t>シゼンサイガイ</t>
    </rPh>
    <rPh sb="192" eb="194">
      <t>タイオウ</t>
    </rPh>
    <rPh sb="210" eb="212">
      <t>ジョウキョウ</t>
    </rPh>
    <rPh sb="221" eb="223">
      <t>ホウシン</t>
    </rPh>
    <rPh sb="249" eb="251">
      <t>ヘイコウ</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</si>
  <si>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</si>
  <si>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</si>
  <si>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</si>
  <si>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</si>
  <si>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</si>
  <si>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</si>
  <si>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</si>
  <si>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</si>
  <si>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</si>
  <si>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</si>
  <si>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</si>
  <si>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</si>
  <si>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</si>
  <si>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</si>
  <si>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</si>
  <si>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</si>
  <si>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</si>
  <si>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</si>
  <si>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</si>
  <si>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</si>
  <si>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</si>
  <si>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</si>
  <si>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</si>
  <si>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</si>
  <si>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</si>
  <si>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</si>
  <si>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裾野市</t>
  </si>
  <si>
    <t>法適用</t>
  </si>
  <si>
    <t>水道事業</t>
  </si>
  <si>
    <t>簡易水道事業</t>
  </si>
  <si>
    <t>C4</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</si>
  <si>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</si>
  <si>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</si>
  <si>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</si>
  <si>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</si>
  <si>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</si>
  <si>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</si>
  <si>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</si>
  <si>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</si>
  <si>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</si>
  <si>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</si>
  <si>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当事業は、昭和40年代に開発事業者から施設の一部を譲渡された簡易水道であり、管理業務全般を同事業者に委託する形で事業を運営している。開発により整備された水道施設のほとんどが更新されていないため、老朽化した施設の更新、特に老朽化した管からの漏水を要因とした低有収率の改善が喫緊の課題となっており、管理業者の協力を得ながら、漏水対策の継続による有収率の改善及び施設の効率化に向けた根本的な対策に取り組んでいく。
　令和2年度より公営企業会計へ移行したことにより、経営状況の正確な把握や類似団体と比較ができる為、経営基盤の強化や財政マネジメントの向上に取り組むことが可能となった。今後、収支の均衡を保ちつつ、令和3年3月に策定した経営戦略に基づき、老朽化した管路の計画的な更新による有収率の向上及びそれに伴う経費の削減を図り、管路以外の施設の更新及び安定供給に向けた財源確保に努めていく。</t>
    <rPh sb="15" eb="17">
      <t>ジギョウ</t>
    </rPh>
    <rPh sb="17" eb="18">
      <t>シャ</t>
    </rPh>
    <rPh sb="47" eb="48">
      <t>ジ</t>
    </rPh>
    <rPh sb="252" eb="253">
      <t>タメ</t>
    </rPh>
    <phoneticPr fontId="1"/>
  </si>
  <si>
    <t>　裾野市簡易水道事業は、令和2年度より地方公営企業法を適用したため、数値は四年度分となっている。
　①経常収支比率については、100％を超えており、収支の均衡は保たれている。しかし、法適用前に実施した資産調査により、貸借対照表上負債及び資本が資産を上回ったため、欠損金がある状態で公営企業会計を開始している。②累積欠損金比率は、発生した純利益を欠損金の補てんに充てている。減少傾向ではあるが、令和5年度においても欠損金は残っている状態である。③流動比率は令和3年度より100％以上となったが、償還にあたっては全額繰入金を充てている。④企業債残高対給水収益比率については、平成24年度・令和元年度以外は起債をしていないため、類似団体を大きく下回っている。⑤料金回収率は類似団体・全国平均を上回っているものの、100%を下回っており、不足分を繰入金等で補てんしている。⑥給水原価は、全国平均より高額となっているが、これは当事業が管理業務全般を委託しており、多額の委託料がかかっているためである。⑦施設利用率は、類似団体及び全国平均より低く効率が悪いため、施設更新時に現状に合わせたダウンサイジングを行い、施設規模の適正化を図る。⑧有収率が著しく低いのは、配水管の老朽化による漏水が原因だと推測される。単年度の改善は難しい為、計画的な更新と修繕を進めることで、漏水を防ぎ、有収率の向上を図る。</t>
    <rPh sb="37" eb="38">
      <t>4</t>
    </rPh>
    <rPh sb="39" eb="40">
      <t>ド</t>
    </rPh>
    <rPh sb="40" eb="41">
      <t>ブン</t>
    </rPh>
    <rPh sb="164" eb="166">
      <t>ハッセイ</t>
    </rPh>
    <rPh sb="186" eb="188">
      <t>ゲンショウ</t>
    </rPh>
    <rPh sb="188" eb="190">
      <t>ケイコウ</t>
    </rPh>
    <rPh sb="196" eb="198">
      <t>レイワ</t>
    </rPh>
    <rPh sb="199" eb="201">
      <t>ネンド</t>
    </rPh>
    <rPh sb="227" eb="229">
      <t>レイワ</t>
    </rPh>
    <rPh sb="230" eb="232">
      <t>ネンド</t>
    </rPh>
    <rPh sb="238" eb="240">
      <t>イジョウ</t>
    </rPh>
    <rPh sb="372" eb="373">
      <t>トウ</t>
    </rPh>
    <rPh sb="538" eb="540">
      <t>ゲンイン</t>
    </rPh>
    <rPh sb="542" eb="544">
      <t>スイソク</t>
    </rPh>
    <rPh sb="548" eb="551">
      <t>タンネンド</t>
    </rPh>
    <rPh sb="552" eb="554">
      <t>カイゼン</t>
    </rPh>
    <rPh sb="555" eb="556">
      <t>ムズカ</t>
    </rPh>
    <rPh sb="558" eb="559">
      <t>タメ</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</si>
</sst>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0.85</c:v>
                </c:pt>
                <c:pt idx="2">
                  <c:v>0.8</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0.96</c:v>
                </c:pt>
                <c:pt idx="2">
                  <c:v>0.37</c:v>
                </c:pt>
                <c:pt idx="3">
                  <c:v>0.23</c:v>
                </c:pt>
                <c:pt idx="4">
                  <c:v>0.88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48.75</c:v>
                </c:pt>
                <c:pt idx="2">
                  <c:v>39.33</c:v>
                </c:pt>
                <c:pt idx="3">
                  <c:v>39.340000000000003</c:v>
                </c:pt>
                <c:pt idx="4">
                  <c:v>47.75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51.52</c:v>
                </c:pt>
                <c:pt idx="2">
                  <c:v>48.75</c:v>
                </c:pt>
                <c:pt idx="3">
                  <c:v>50.95</c:v>
                </c:pt>
                <c:pt idx="4">
                  <c:v>52.39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21.21</c:v>
                </c:pt>
                <c:pt idx="2">
                  <c:v>25.31</c:v>
                </c:pt>
                <c:pt idx="3">
                  <c:v>25.94</c:v>
                </c:pt>
                <c:pt idx="4">
                  <c:v>20.99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61.29</c:v>
                </c:pt>
                <c:pt idx="2">
                  <c:v>60.88</c:v>
                </c:pt>
                <c:pt idx="3">
                  <c:v>61</c:v>
                </c:pt>
                <c:pt idx="4">
                  <c:v>63.38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101.39</c:v>
                </c:pt>
                <c:pt idx="2">
                  <c:v>101.67</c:v>
                </c:pt>
                <c:pt idx="3">
                  <c:v>103</c:v>
                </c:pt>
                <c:pt idx="4">
                  <c:v>100.79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97.61</c:v>
                </c:pt>
                <c:pt idx="2">
                  <c:v>98.78</c:v>
                </c:pt>
                <c:pt idx="3">
                  <c:v>101.23</c:v>
                </c:pt>
                <c:pt idx="4">
                  <c:v>103.12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8.5399999999999991</c:v>
                </c:pt>
                <c:pt idx="2">
                  <c:v>16.23</c:v>
                </c:pt>
                <c:pt idx="3">
                  <c:v>19.18</c:v>
                </c:pt>
                <c:pt idx="4">
                  <c:v>22.61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24.16</c:v>
                </c:pt>
                <c:pt idx="2">
                  <c:v>29.81</c:v>
                </c:pt>
                <c:pt idx="3">
                  <c:v>30.82</c:v>
                </c:pt>
                <c:pt idx="4">
                  <c:v>24.27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52.54</c:v>
                </c:pt>
                <c:pt idx="2">
                  <c:v>52.54</c:v>
                </c:pt>
                <c:pt idx="3">
                  <c:v>52.44</c:v>
                </c:pt>
                <c:pt idx="4">
                  <c:v>52.33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18.829999999999998</c:v>
                </c:pt>
                <c:pt idx="2">
                  <c:v>18.05</c:v>
                </c:pt>
                <c:pt idx="3">
                  <c:v>14.28</c:v>
                </c:pt>
                <c:pt idx="4">
                  <c:v>12.77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9.93</c:v>
                </c:pt>
                <c:pt idx="2">
                  <c:v>8.0299999999999994</c:v>
                </c:pt>
                <c:pt idx="3">
                  <c:v>2.04</c:v>
                </c:pt>
                <c:pt idx="4">
                  <c:v>0.76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143.65</c:v>
                </c:pt>
                <c:pt idx="2">
                  <c:v>155.82</c:v>
                </c:pt>
                <c:pt idx="3">
                  <c:v>155.18</c:v>
                </c:pt>
                <c:pt idx="4">
                  <c:v>101.46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82.9</c:v>
                </c:pt>
                <c:pt idx="2">
                  <c:v>107.05</c:v>
                </c:pt>
                <c:pt idx="3">
                  <c:v>126.49</c:v>
                </c:pt>
                <c:pt idx="4">
                  <c:v>140.91999999999999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94.01</c:v>
                </c:pt>
                <c:pt idx="2">
                  <c:v>111.08</c:v>
                </c:pt>
                <c:pt idx="3">
                  <c:v>118.28</c:v>
                </c:pt>
                <c:pt idx="4">
                  <c:v>112.37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91.92</c:v>
                </c:pt>
                <c:pt idx="2">
                  <c:v>93.53</c:v>
                </c:pt>
                <c:pt idx="3">
                  <c:v>65.92</c:v>
                </c:pt>
                <c:pt idx="4">
                  <c:v>56.62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1421.84</c:v>
                </c:pt>
                <c:pt idx="2">
                  <c:v>1596.62</c:v>
                </c:pt>
                <c:pt idx="3">
                  <c:v>1456.79</c:v>
                </c:pt>
                <c:pt idx="4">
                  <c:v>1364.2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75.239999999999995</c:v>
                </c:pt>
                <c:pt idx="2">
                  <c:v>65.349999999999994</c:v>
                </c:pt>
                <c:pt idx="3">
                  <c:v>76.92</c:v>
                </c:pt>
                <c:pt idx="4">
                  <c:v>68.510000000000005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35.72</c:v>
                </c:pt>
                <c:pt idx="2">
                  <c:v>33.659999999999997</c:v>
                </c:pt>
                <c:pt idx="3">
                  <c:v>35.33</c:v>
                </c:pt>
                <c:pt idx="4">
                  <c:v>38.58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454.1</c:v>
                </c:pt>
                <c:pt idx="2">
                  <c:v>465.06</c:v>
                </c:pt>
                <c:pt idx="3">
                  <c:v>466.05</c:v>
                </c:pt>
                <c:pt idx="4">
                  <c:v>510.78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471.3</c:v>
                </c:pt>
                <c:pt idx="2">
                  <c:v>506.68</c:v>
                </c:pt>
                <c:pt idx="3">
                  <c:v>491.45</c:v>
                </c:pt>
                <c:pt idx="4">
                  <c:v>448.81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【103.05】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【30.22】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【179.30】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【1,042.45】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【71.52】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【53.73】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【285.48】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【57.74】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【0.49】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裾野市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13"/>
      <c r="D7" s="13"/>
      <c r="E7" s="13"/>
      <c r="F7" s="13"/>
      <c r="G7" s="13"/>
      <c r="H7" s="13"/>
      <c r="I7" s="5" t="s">
        <v>10</v>
      </c>
      <c r="J7" s="13"/>
      <c r="K7" s="13"/>
      <c r="L7" s="13"/>
      <c r="M7" s="13"/>
      <c r="N7" s="13"/>
      <c r="O7" s="22"/>
      <c r="P7" s="25" t="s">
        <v>2</v>
      </c>
      <c r="Q7" s="25"/>
      <c r="R7" s="25"/>
      <c r="S7" s="25"/>
      <c r="T7" s="25"/>
      <c r="U7" s="25"/>
      <c r="V7" s="25"/>
      <c r="W7" s="25" t="s">
        <v>12</v>
      </c>
      <c r="X7" s="25"/>
      <c r="Y7" s="25"/>
      <c r="Z7" s="25"/>
      <c r="AA7" s="25"/>
      <c r="AB7" s="25"/>
      <c r="AC7" s="25"/>
      <c r="AD7" s="25" t="s">
        <v>5</v>
      </c>
      <c r="AE7" s="25"/>
      <c r="AF7" s="25"/>
      <c r="AG7" s="25"/>
      <c r="AH7" s="25"/>
      <c r="AI7" s="25"/>
      <c r="AJ7" s="25"/>
      <c r="AK7" s="2"/>
      <c r="AL7" s="25" t="s">
        <v>13</v>
      </c>
      <c r="AM7" s="25"/>
      <c r="AN7" s="25"/>
      <c r="AO7" s="25"/>
      <c r="AP7" s="25"/>
      <c r="AQ7" s="25"/>
      <c r="AR7" s="25"/>
      <c r="AS7" s="25"/>
      <c r="AT7" s="5" t="s">
        <v>6</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C4</v>
      </c>
      <c r="X8" s="26"/>
      <c r="Y8" s="26"/>
      <c r="Z8" s="26"/>
      <c r="AA8" s="26"/>
      <c r="AB8" s="26"/>
      <c r="AC8" s="26"/>
      <c r="AD8" s="26" t="str">
        <f>データ!$M$6</f>
        <v>非設置</v>
      </c>
      <c r="AE8" s="26"/>
      <c r="AF8" s="26"/>
      <c r="AG8" s="26"/>
      <c r="AH8" s="26"/>
      <c r="AI8" s="26"/>
      <c r="AJ8" s="26"/>
      <c r="AK8" s="2"/>
      <c r="AL8" s="29">
        <f>データ!$R$6</f>
        <v>49225</v>
      </c>
      <c r="AM8" s="29"/>
      <c r="AN8" s="29"/>
      <c r="AO8" s="29"/>
      <c r="AP8" s="29"/>
      <c r="AQ8" s="29"/>
      <c r="AR8" s="29"/>
      <c r="AS8" s="29"/>
      <c r="AT8" s="7">
        <f>データ!$S$6</f>
        <v>65.569999999999993</v>
      </c>
      <c r="AU8" s="15"/>
      <c r="AV8" s="15"/>
      <c r="AW8" s="15"/>
      <c r="AX8" s="15"/>
      <c r="AY8" s="15"/>
      <c r="AZ8" s="15"/>
      <c r="BA8" s="15"/>
      <c r="BB8" s="27">
        <f>データ!$T$6</f>
        <v>750.72</v>
      </c>
      <c r="BC8" s="27"/>
      <c r="BD8" s="27"/>
      <c r="BE8" s="27"/>
      <c r="BF8" s="27"/>
      <c r="BG8" s="27"/>
      <c r="BH8" s="27"/>
      <c r="BI8" s="27"/>
      <c r="BJ8" s="3"/>
      <c r="BK8" s="3"/>
      <c r="BL8" s="36" t="s">
        <v>11</v>
      </c>
      <c r="BM8" s="47"/>
      <c r="BN8" s="55" t="s">
        <v>19</v>
      </c>
      <c r="BO8" s="55"/>
      <c r="BP8" s="55"/>
      <c r="BQ8" s="55"/>
      <c r="BR8" s="55"/>
      <c r="BS8" s="55"/>
      <c r="BT8" s="55"/>
      <c r="BU8" s="55"/>
      <c r="BV8" s="55"/>
      <c r="BW8" s="55"/>
      <c r="BX8" s="55"/>
      <c r="BY8" s="59"/>
    </row>
    <row r="9" spans="1:78" ht="18.75" customHeight="1">
      <c r="A9" s="2"/>
      <c r="B9" s="5" t="s">
        <v>20</v>
      </c>
      <c r="C9" s="13"/>
      <c r="D9" s="13"/>
      <c r="E9" s="13"/>
      <c r="F9" s="13"/>
      <c r="G9" s="13"/>
      <c r="H9" s="13"/>
      <c r="I9" s="5" t="s">
        <v>22</v>
      </c>
      <c r="J9" s="13"/>
      <c r="K9" s="13"/>
      <c r="L9" s="13"/>
      <c r="M9" s="13"/>
      <c r="N9" s="13"/>
      <c r="O9" s="22"/>
      <c r="P9" s="25" t="s">
        <v>23</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28</v>
      </c>
      <c r="AU9" s="13"/>
      <c r="AV9" s="13"/>
      <c r="AW9" s="13"/>
      <c r="AX9" s="13"/>
      <c r="AY9" s="13"/>
      <c r="AZ9" s="13"/>
      <c r="BA9" s="13"/>
      <c r="BB9" s="25" t="s">
        <v>15</v>
      </c>
      <c r="BC9" s="25"/>
      <c r="BD9" s="25"/>
      <c r="BE9" s="25"/>
      <c r="BF9" s="25"/>
      <c r="BG9" s="25"/>
      <c r="BH9" s="25"/>
      <c r="BI9" s="25"/>
      <c r="BJ9" s="3"/>
      <c r="BK9" s="3"/>
      <c r="BL9" s="37" t="s">
        <v>30</v>
      </c>
      <c r="BM9" s="48"/>
      <c r="BN9" s="56" t="s">
        <v>31</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87.33</v>
      </c>
      <c r="J10" s="15"/>
      <c r="K10" s="15"/>
      <c r="L10" s="15"/>
      <c r="M10" s="15"/>
      <c r="N10" s="15"/>
      <c r="O10" s="24"/>
      <c r="P10" s="27">
        <f>データ!$P$6</f>
        <v>2.0499999999999998</v>
      </c>
      <c r="Q10" s="27"/>
      <c r="R10" s="27"/>
      <c r="S10" s="27"/>
      <c r="T10" s="27"/>
      <c r="U10" s="27"/>
      <c r="V10" s="27"/>
      <c r="W10" s="29">
        <f>データ!$Q$6</f>
        <v>3938</v>
      </c>
      <c r="X10" s="29"/>
      <c r="Y10" s="29"/>
      <c r="Z10" s="29"/>
      <c r="AA10" s="29"/>
      <c r="AB10" s="29"/>
      <c r="AC10" s="29"/>
      <c r="AD10" s="2"/>
      <c r="AE10" s="2"/>
      <c r="AF10" s="2"/>
      <c r="AG10" s="2"/>
      <c r="AH10" s="2"/>
      <c r="AI10" s="2"/>
      <c r="AJ10" s="2"/>
      <c r="AK10" s="2"/>
      <c r="AL10" s="29">
        <f>データ!$U$6</f>
        <v>1001</v>
      </c>
      <c r="AM10" s="29"/>
      <c r="AN10" s="29"/>
      <c r="AO10" s="29"/>
      <c r="AP10" s="29"/>
      <c r="AQ10" s="29"/>
      <c r="AR10" s="29"/>
      <c r="AS10" s="29"/>
      <c r="AT10" s="7">
        <f>データ!$V$6</f>
        <v>1.66</v>
      </c>
      <c r="AU10" s="15"/>
      <c r="AV10" s="15"/>
      <c r="AW10" s="15"/>
      <c r="AX10" s="15"/>
      <c r="AY10" s="15"/>
      <c r="AZ10" s="15"/>
      <c r="BA10" s="15"/>
      <c r="BB10" s="27">
        <f>データ!$W$6</f>
        <v>603.01</v>
      </c>
      <c r="BC10" s="27"/>
      <c r="BD10" s="27"/>
      <c r="BE10" s="27"/>
      <c r="BF10" s="27"/>
      <c r="BG10" s="27"/>
      <c r="BH10" s="27"/>
      <c r="BI10" s="27"/>
      <c r="BJ10" s="2"/>
      <c r="BK10" s="2"/>
      <c r="BL10" s="38" t="s">
        <v>33</v>
      </c>
      <c r="BM10" s="49"/>
      <c r="BN10" s="57" t="s">
        <v>35</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67</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2"/>
      <c r="BN66" s="52"/>
      <c r="BO66" s="52"/>
      <c r="BP66" s="52"/>
      <c r="BQ66" s="52"/>
      <c r="BR66" s="52"/>
      <c r="BS66" s="52"/>
      <c r="BT66" s="52"/>
      <c r="BU66" s="52"/>
      <c r="BV66" s="52"/>
      <c r="BW66" s="52"/>
      <c r="BX66" s="52"/>
      <c r="BY66" s="52"/>
      <c r="BZ66" s="6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4"/>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4"/>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4"/>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4"/>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42</v>
      </c>
      <c r="C84" s="12"/>
      <c r="D84" s="12"/>
      <c r="E84" s="12" t="s">
        <v>43</v>
      </c>
      <c r="F84" s="12" t="s">
        <v>45</v>
      </c>
      <c r="G84" s="12" t="s">
        <v>47</v>
      </c>
      <c r="H84" s="12" t="s">
        <v>41</v>
      </c>
      <c r="I84" s="12" t="s">
        <v>7</v>
      </c>
      <c r="J84" s="12" t="s">
        <v>25</v>
      </c>
      <c r="K84" s="12" t="s">
        <v>48</v>
      </c>
      <c r="L84" s="12" t="s">
        <v>49</v>
      </c>
      <c r="M84" s="12" t="s">
        <v>32</v>
      </c>
      <c r="N84" s="12" t="s">
        <v>51</v>
      </c>
      <c r="O84" s="12" t="s">
        <v>53</v>
      </c>
    </row>
    <row r="85" spans="1:78" hidden="1">
      <c r="B85" s="12"/>
      <c r="C85" s="12"/>
      <c r="D85" s="12"/>
      <c r="E85" s="12" t="str">
        <f>データ!AH6</f>
        <v>【103.05】</v>
      </c>
      <c r="F85" s="12" t="str">
        <f>データ!AS6</f>
        <v>【30.22】</v>
      </c>
      <c r="G85" s="12" t="str">
        <f>データ!BD6</f>
        <v>【179.30】</v>
      </c>
      <c r="H85" s="12" t="str">
        <f>データ!BO6</f>
        <v>【1,042.45】</v>
      </c>
      <c r="I85" s="12" t="str">
        <f>データ!BZ6</f>
        <v>【57.74】</v>
      </c>
      <c r="J85" s="12" t="str">
        <f>データ!CK6</f>
        <v>【285.48】</v>
      </c>
      <c r="K85" s="12" t="str">
        <f>データ!CV6</f>
        <v>【53.73】</v>
      </c>
      <c r="L85" s="12" t="str">
        <f>データ!DG6</f>
        <v>【71.52】</v>
      </c>
      <c r="M85" s="12" t="str">
        <f>データ!DR6</f>
        <v>【38.43】</v>
      </c>
      <c r="N85" s="12" t="str">
        <f>データ!EC6</f>
        <v>【19.16】</v>
      </c>
      <c r="O85" s="12" t="str">
        <f>データ!EN6</f>
        <v>【0.49】</v>
      </c>
    </row>
  </sheetData>
  <sheetProtection algorithmName="SHA-512" hashValue="YpYYvloyiIjuJZ8mVgY84pECO/ZySwkjIzuHPQRxJ/XhQKuaz0c3KIYWTErxHAm2uoGKCzXGEMaNOZkALYRkNQ==" saltValue="j+Qn3rmwlDSHOvnR1qBb7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55</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50</v>
      </c>
      <c r="C3" s="70" t="s">
        <v>57</v>
      </c>
      <c r="D3" s="70" t="s">
        <v>58</v>
      </c>
      <c r="E3" s="70" t="s">
        <v>4</v>
      </c>
      <c r="F3" s="70" t="s">
        <v>3</v>
      </c>
      <c r="G3" s="70" t="s">
        <v>24</v>
      </c>
      <c r="H3" s="77" t="s">
        <v>29</v>
      </c>
      <c r="I3" s="80"/>
      <c r="J3" s="80"/>
      <c r="K3" s="80"/>
      <c r="L3" s="80"/>
      <c r="M3" s="80"/>
      <c r="N3" s="80"/>
      <c r="O3" s="80"/>
      <c r="P3" s="80"/>
      <c r="Q3" s="80"/>
      <c r="R3" s="80"/>
      <c r="S3" s="80"/>
      <c r="T3" s="80"/>
      <c r="U3" s="80"/>
      <c r="V3" s="80"/>
      <c r="W3" s="84"/>
      <c r="X3" s="86" t="s">
        <v>54</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9</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59</v>
      </c>
      <c r="B4" s="71"/>
      <c r="C4" s="71"/>
      <c r="D4" s="71"/>
      <c r="E4" s="71"/>
      <c r="F4" s="71"/>
      <c r="G4" s="71"/>
      <c r="H4" s="78"/>
      <c r="I4" s="81"/>
      <c r="J4" s="81"/>
      <c r="K4" s="81"/>
      <c r="L4" s="81"/>
      <c r="M4" s="81"/>
      <c r="N4" s="81"/>
      <c r="O4" s="81"/>
      <c r="P4" s="81"/>
      <c r="Q4" s="81"/>
      <c r="R4" s="81"/>
      <c r="S4" s="81"/>
      <c r="T4" s="81"/>
      <c r="U4" s="81"/>
      <c r="V4" s="81"/>
      <c r="W4" s="85"/>
      <c r="X4" s="87" t="s">
        <v>52</v>
      </c>
      <c r="Y4" s="87"/>
      <c r="Z4" s="87"/>
      <c r="AA4" s="87"/>
      <c r="AB4" s="87"/>
      <c r="AC4" s="87"/>
      <c r="AD4" s="87"/>
      <c r="AE4" s="87"/>
      <c r="AF4" s="87"/>
      <c r="AG4" s="87"/>
      <c r="AH4" s="87"/>
      <c r="AI4" s="87" t="s">
        <v>44</v>
      </c>
      <c r="AJ4" s="87"/>
      <c r="AK4" s="87"/>
      <c r="AL4" s="87"/>
      <c r="AM4" s="87"/>
      <c r="AN4" s="87"/>
      <c r="AO4" s="87"/>
      <c r="AP4" s="87"/>
      <c r="AQ4" s="87"/>
      <c r="AR4" s="87"/>
      <c r="AS4" s="87"/>
      <c r="AT4" s="87" t="s">
        <v>38</v>
      </c>
      <c r="AU4" s="87"/>
      <c r="AV4" s="87"/>
      <c r="AW4" s="87"/>
      <c r="AX4" s="87"/>
      <c r="AY4" s="87"/>
      <c r="AZ4" s="87"/>
      <c r="BA4" s="87"/>
      <c r="BB4" s="87"/>
      <c r="BC4" s="87"/>
      <c r="BD4" s="87"/>
      <c r="BE4" s="87" t="s">
        <v>60</v>
      </c>
      <c r="BF4" s="87"/>
      <c r="BG4" s="87"/>
      <c r="BH4" s="87"/>
      <c r="BI4" s="87"/>
      <c r="BJ4" s="87"/>
      <c r="BK4" s="87"/>
      <c r="BL4" s="87"/>
      <c r="BM4" s="87"/>
      <c r="BN4" s="87"/>
      <c r="BO4" s="87"/>
      <c r="BP4" s="87" t="s">
        <v>34</v>
      </c>
      <c r="BQ4" s="87"/>
      <c r="BR4" s="87"/>
      <c r="BS4" s="87"/>
      <c r="BT4" s="87"/>
      <c r="BU4" s="87"/>
      <c r="BV4" s="87"/>
      <c r="BW4" s="87"/>
      <c r="BX4" s="87"/>
      <c r="BY4" s="87"/>
      <c r="BZ4" s="87"/>
      <c r="CA4" s="87" t="s">
        <v>62</v>
      </c>
      <c r="CB4" s="87"/>
      <c r="CC4" s="87"/>
      <c r="CD4" s="87"/>
      <c r="CE4" s="87"/>
      <c r="CF4" s="87"/>
      <c r="CG4" s="87"/>
      <c r="CH4" s="87"/>
      <c r="CI4" s="87"/>
      <c r="CJ4" s="87"/>
      <c r="CK4" s="87"/>
      <c r="CL4" s="87" t="s">
        <v>64</v>
      </c>
      <c r="CM4" s="87"/>
      <c r="CN4" s="87"/>
      <c r="CO4" s="87"/>
      <c r="CP4" s="87"/>
      <c r="CQ4" s="87"/>
      <c r="CR4" s="87"/>
      <c r="CS4" s="87"/>
      <c r="CT4" s="87"/>
      <c r="CU4" s="87"/>
      <c r="CV4" s="87"/>
      <c r="CW4" s="87" t="s">
        <v>65</v>
      </c>
      <c r="CX4" s="87"/>
      <c r="CY4" s="87"/>
      <c r="CZ4" s="87"/>
      <c r="DA4" s="87"/>
      <c r="DB4" s="87"/>
      <c r="DC4" s="87"/>
      <c r="DD4" s="87"/>
      <c r="DE4" s="87"/>
      <c r="DF4" s="87"/>
      <c r="DG4" s="87"/>
      <c r="DH4" s="87" t="s">
        <v>66</v>
      </c>
      <c r="DI4" s="87"/>
      <c r="DJ4" s="87"/>
      <c r="DK4" s="87"/>
      <c r="DL4" s="87"/>
      <c r="DM4" s="87"/>
      <c r="DN4" s="87"/>
      <c r="DO4" s="87"/>
      <c r="DP4" s="87"/>
      <c r="DQ4" s="87"/>
      <c r="DR4" s="87"/>
      <c r="DS4" s="87" t="s">
        <v>61</v>
      </c>
      <c r="DT4" s="87"/>
      <c r="DU4" s="87"/>
      <c r="DV4" s="87"/>
      <c r="DW4" s="87"/>
      <c r="DX4" s="87"/>
      <c r="DY4" s="87"/>
      <c r="DZ4" s="87"/>
      <c r="EA4" s="87"/>
      <c r="EB4" s="87"/>
      <c r="EC4" s="87"/>
      <c r="ED4" s="87" t="s">
        <v>68</v>
      </c>
      <c r="EE4" s="87"/>
      <c r="EF4" s="87"/>
      <c r="EG4" s="87"/>
      <c r="EH4" s="87"/>
      <c r="EI4" s="87"/>
      <c r="EJ4" s="87"/>
      <c r="EK4" s="87"/>
      <c r="EL4" s="87"/>
      <c r="EM4" s="87"/>
      <c r="EN4" s="87"/>
    </row>
    <row r="5" spans="1:144">
      <c r="A5" s="68" t="s">
        <v>27</v>
      </c>
      <c r="B5" s="72"/>
      <c r="C5" s="72"/>
      <c r="D5" s="72"/>
      <c r="E5" s="72"/>
      <c r="F5" s="72"/>
      <c r="G5" s="72"/>
      <c r="H5" s="79" t="s">
        <v>56</v>
      </c>
      <c r="I5" s="79" t="s">
        <v>69</v>
      </c>
      <c r="J5" s="79" t="s">
        <v>70</v>
      </c>
      <c r="K5" s="79" t="s">
        <v>71</v>
      </c>
      <c r="L5" s="79" t="s">
        <v>72</v>
      </c>
      <c r="M5" s="79" t="s">
        <v>5</v>
      </c>
      <c r="N5" s="79" t="s">
        <v>73</v>
      </c>
      <c r="O5" s="79" t="s">
        <v>74</v>
      </c>
      <c r="P5" s="79" t="s">
        <v>75</v>
      </c>
      <c r="Q5" s="79" t="s">
        <v>76</v>
      </c>
      <c r="R5" s="79" t="s">
        <v>77</v>
      </c>
      <c r="S5" s="79" t="s">
        <v>78</v>
      </c>
      <c r="T5" s="79" t="s">
        <v>63</v>
      </c>
      <c r="U5" s="79" t="s">
        <v>79</v>
      </c>
      <c r="V5" s="79" t="s">
        <v>80</v>
      </c>
      <c r="W5" s="79" t="s">
        <v>81</v>
      </c>
      <c r="X5" s="79" t="s">
        <v>82</v>
      </c>
      <c r="Y5" s="79" t="s">
        <v>83</v>
      </c>
      <c r="Z5" s="79" t="s">
        <v>84</v>
      </c>
      <c r="AA5" s="79" t="s">
        <v>85</v>
      </c>
      <c r="AB5" s="79" t="s">
        <v>86</v>
      </c>
      <c r="AC5" s="79" t="s">
        <v>87</v>
      </c>
      <c r="AD5" s="79" t="s">
        <v>89</v>
      </c>
      <c r="AE5" s="79" t="s">
        <v>90</v>
      </c>
      <c r="AF5" s="79" t="s">
        <v>91</v>
      </c>
      <c r="AG5" s="79" t="s">
        <v>92</v>
      </c>
      <c r="AH5" s="79" t="s">
        <v>42</v>
      </c>
      <c r="AI5" s="79" t="s">
        <v>82</v>
      </c>
      <c r="AJ5" s="79" t="s">
        <v>83</v>
      </c>
      <c r="AK5" s="79" t="s">
        <v>84</v>
      </c>
      <c r="AL5" s="79" t="s">
        <v>85</v>
      </c>
      <c r="AM5" s="79" t="s">
        <v>86</v>
      </c>
      <c r="AN5" s="79" t="s">
        <v>87</v>
      </c>
      <c r="AO5" s="79" t="s">
        <v>89</v>
      </c>
      <c r="AP5" s="79" t="s">
        <v>90</v>
      </c>
      <c r="AQ5" s="79" t="s">
        <v>91</v>
      </c>
      <c r="AR5" s="79" t="s">
        <v>92</v>
      </c>
      <c r="AS5" s="79" t="s">
        <v>88</v>
      </c>
      <c r="AT5" s="79" t="s">
        <v>82</v>
      </c>
      <c r="AU5" s="79" t="s">
        <v>83</v>
      </c>
      <c r="AV5" s="79" t="s">
        <v>84</v>
      </c>
      <c r="AW5" s="79" t="s">
        <v>85</v>
      </c>
      <c r="AX5" s="79" t="s">
        <v>86</v>
      </c>
      <c r="AY5" s="79" t="s">
        <v>87</v>
      </c>
      <c r="AZ5" s="79" t="s">
        <v>89</v>
      </c>
      <c r="BA5" s="79" t="s">
        <v>90</v>
      </c>
      <c r="BB5" s="79" t="s">
        <v>91</v>
      </c>
      <c r="BC5" s="79" t="s">
        <v>92</v>
      </c>
      <c r="BD5" s="79" t="s">
        <v>88</v>
      </c>
      <c r="BE5" s="79" t="s">
        <v>82</v>
      </c>
      <c r="BF5" s="79" t="s">
        <v>83</v>
      </c>
      <c r="BG5" s="79" t="s">
        <v>84</v>
      </c>
      <c r="BH5" s="79" t="s">
        <v>85</v>
      </c>
      <c r="BI5" s="79" t="s">
        <v>86</v>
      </c>
      <c r="BJ5" s="79" t="s">
        <v>87</v>
      </c>
      <c r="BK5" s="79" t="s">
        <v>89</v>
      </c>
      <c r="BL5" s="79" t="s">
        <v>90</v>
      </c>
      <c r="BM5" s="79" t="s">
        <v>91</v>
      </c>
      <c r="BN5" s="79" t="s">
        <v>92</v>
      </c>
      <c r="BO5" s="79" t="s">
        <v>88</v>
      </c>
      <c r="BP5" s="79" t="s">
        <v>82</v>
      </c>
      <c r="BQ5" s="79" t="s">
        <v>83</v>
      </c>
      <c r="BR5" s="79" t="s">
        <v>84</v>
      </c>
      <c r="BS5" s="79" t="s">
        <v>85</v>
      </c>
      <c r="BT5" s="79" t="s">
        <v>86</v>
      </c>
      <c r="BU5" s="79" t="s">
        <v>87</v>
      </c>
      <c r="BV5" s="79" t="s">
        <v>89</v>
      </c>
      <c r="BW5" s="79" t="s">
        <v>90</v>
      </c>
      <c r="BX5" s="79" t="s">
        <v>91</v>
      </c>
      <c r="BY5" s="79" t="s">
        <v>92</v>
      </c>
      <c r="BZ5" s="79" t="s">
        <v>88</v>
      </c>
      <c r="CA5" s="79" t="s">
        <v>82</v>
      </c>
      <c r="CB5" s="79" t="s">
        <v>83</v>
      </c>
      <c r="CC5" s="79" t="s">
        <v>84</v>
      </c>
      <c r="CD5" s="79" t="s">
        <v>85</v>
      </c>
      <c r="CE5" s="79" t="s">
        <v>86</v>
      </c>
      <c r="CF5" s="79" t="s">
        <v>87</v>
      </c>
      <c r="CG5" s="79" t="s">
        <v>89</v>
      </c>
      <c r="CH5" s="79" t="s">
        <v>90</v>
      </c>
      <c r="CI5" s="79" t="s">
        <v>91</v>
      </c>
      <c r="CJ5" s="79" t="s">
        <v>92</v>
      </c>
      <c r="CK5" s="79" t="s">
        <v>88</v>
      </c>
      <c r="CL5" s="79" t="s">
        <v>82</v>
      </c>
      <c r="CM5" s="79" t="s">
        <v>83</v>
      </c>
      <c r="CN5" s="79" t="s">
        <v>84</v>
      </c>
      <c r="CO5" s="79" t="s">
        <v>85</v>
      </c>
      <c r="CP5" s="79" t="s">
        <v>86</v>
      </c>
      <c r="CQ5" s="79" t="s">
        <v>87</v>
      </c>
      <c r="CR5" s="79" t="s">
        <v>89</v>
      </c>
      <c r="CS5" s="79" t="s">
        <v>90</v>
      </c>
      <c r="CT5" s="79" t="s">
        <v>91</v>
      </c>
      <c r="CU5" s="79" t="s">
        <v>92</v>
      </c>
      <c r="CV5" s="79" t="s">
        <v>88</v>
      </c>
      <c r="CW5" s="79" t="s">
        <v>82</v>
      </c>
      <c r="CX5" s="79" t="s">
        <v>83</v>
      </c>
      <c r="CY5" s="79" t="s">
        <v>84</v>
      </c>
      <c r="CZ5" s="79" t="s">
        <v>85</v>
      </c>
      <c r="DA5" s="79" t="s">
        <v>86</v>
      </c>
      <c r="DB5" s="79" t="s">
        <v>87</v>
      </c>
      <c r="DC5" s="79" t="s">
        <v>89</v>
      </c>
      <c r="DD5" s="79" t="s">
        <v>90</v>
      </c>
      <c r="DE5" s="79" t="s">
        <v>91</v>
      </c>
      <c r="DF5" s="79" t="s">
        <v>92</v>
      </c>
      <c r="DG5" s="79" t="s">
        <v>88</v>
      </c>
      <c r="DH5" s="79" t="s">
        <v>82</v>
      </c>
      <c r="DI5" s="79" t="s">
        <v>83</v>
      </c>
      <c r="DJ5" s="79" t="s">
        <v>84</v>
      </c>
      <c r="DK5" s="79" t="s">
        <v>85</v>
      </c>
      <c r="DL5" s="79" t="s">
        <v>86</v>
      </c>
      <c r="DM5" s="79" t="s">
        <v>87</v>
      </c>
      <c r="DN5" s="79" t="s">
        <v>89</v>
      </c>
      <c r="DO5" s="79" t="s">
        <v>90</v>
      </c>
      <c r="DP5" s="79" t="s">
        <v>91</v>
      </c>
      <c r="DQ5" s="79" t="s">
        <v>92</v>
      </c>
      <c r="DR5" s="79" t="s">
        <v>88</v>
      </c>
      <c r="DS5" s="79" t="s">
        <v>82</v>
      </c>
      <c r="DT5" s="79" t="s">
        <v>83</v>
      </c>
      <c r="DU5" s="79" t="s">
        <v>84</v>
      </c>
      <c r="DV5" s="79" t="s">
        <v>85</v>
      </c>
      <c r="DW5" s="79" t="s">
        <v>86</v>
      </c>
      <c r="DX5" s="79" t="s">
        <v>87</v>
      </c>
      <c r="DY5" s="79" t="s">
        <v>89</v>
      </c>
      <c r="DZ5" s="79" t="s">
        <v>90</v>
      </c>
      <c r="EA5" s="79" t="s">
        <v>91</v>
      </c>
      <c r="EB5" s="79" t="s">
        <v>92</v>
      </c>
      <c r="EC5" s="79" t="s">
        <v>88</v>
      </c>
      <c r="ED5" s="79" t="s">
        <v>82</v>
      </c>
      <c r="EE5" s="79" t="s">
        <v>83</v>
      </c>
      <c r="EF5" s="79" t="s">
        <v>84</v>
      </c>
      <c r="EG5" s="79" t="s">
        <v>85</v>
      </c>
      <c r="EH5" s="79" t="s">
        <v>86</v>
      </c>
      <c r="EI5" s="79" t="s">
        <v>87</v>
      </c>
      <c r="EJ5" s="79" t="s">
        <v>89</v>
      </c>
      <c r="EK5" s="79" t="s">
        <v>90</v>
      </c>
      <c r="EL5" s="79" t="s">
        <v>91</v>
      </c>
      <c r="EM5" s="79" t="s">
        <v>92</v>
      </c>
      <c r="EN5" s="79" t="s">
        <v>88</v>
      </c>
    </row>
    <row r="6" spans="1:144" s="67" customFormat="1">
      <c r="A6" s="68" t="s">
        <v>93</v>
      </c>
      <c r="B6" s="73">
        <f t="shared" ref="B6:W6" si="1">B7</f>
        <v>2023</v>
      </c>
      <c r="C6" s="73">
        <f t="shared" si="1"/>
        <v>222208</v>
      </c>
      <c r="D6" s="73">
        <f t="shared" si="1"/>
        <v>46</v>
      </c>
      <c r="E6" s="73">
        <f t="shared" si="1"/>
        <v>1</v>
      </c>
      <c r="F6" s="73">
        <f t="shared" si="1"/>
        <v>0</v>
      </c>
      <c r="G6" s="73">
        <f t="shared" si="1"/>
        <v>5</v>
      </c>
      <c r="H6" s="73" t="str">
        <f t="shared" si="1"/>
        <v>静岡県　裾野市</v>
      </c>
      <c r="I6" s="73" t="str">
        <f t="shared" si="1"/>
        <v>法適用</v>
      </c>
      <c r="J6" s="73" t="str">
        <f t="shared" si="1"/>
        <v>水道事業</v>
      </c>
      <c r="K6" s="73" t="str">
        <f t="shared" si="1"/>
        <v>簡易水道事業</v>
      </c>
      <c r="L6" s="73" t="str">
        <f t="shared" si="1"/>
        <v>C4</v>
      </c>
      <c r="M6" s="73" t="str">
        <f t="shared" si="1"/>
        <v>非設置</v>
      </c>
      <c r="N6" s="82" t="str">
        <f t="shared" si="1"/>
        <v>-</v>
      </c>
      <c r="O6" s="82">
        <f t="shared" si="1"/>
        <v>87.33</v>
      </c>
      <c r="P6" s="82">
        <f t="shared" si="1"/>
        <v>2.0499999999999998</v>
      </c>
      <c r="Q6" s="82">
        <f t="shared" si="1"/>
        <v>3938</v>
      </c>
      <c r="R6" s="82">
        <f t="shared" si="1"/>
        <v>49225</v>
      </c>
      <c r="S6" s="82">
        <f t="shared" si="1"/>
        <v>65.569999999999993</v>
      </c>
      <c r="T6" s="82">
        <f t="shared" si="1"/>
        <v>750.72</v>
      </c>
      <c r="U6" s="82">
        <f t="shared" si="1"/>
        <v>1001</v>
      </c>
      <c r="V6" s="82">
        <f t="shared" si="1"/>
        <v>1.66</v>
      </c>
      <c r="W6" s="82">
        <f t="shared" si="1"/>
        <v>603.01</v>
      </c>
      <c r="X6" s="88" t="str">
        <f t="shared" ref="X6:AG6" si="2">IF(X7="",NA(),X7)</f>
        <v>-</v>
      </c>
      <c r="Y6" s="88">
        <f t="shared" si="2"/>
        <v>101.39</v>
      </c>
      <c r="Z6" s="88">
        <f t="shared" si="2"/>
        <v>101.67</v>
      </c>
      <c r="AA6" s="88">
        <f t="shared" si="2"/>
        <v>103</v>
      </c>
      <c r="AB6" s="88">
        <f t="shared" si="2"/>
        <v>100.79</v>
      </c>
      <c r="AC6" s="88" t="str">
        <f t="shared" si="2"/>
        <v>-</v>
      </c>
      <c r="AD6" s="88">
        <f t="shared" si="2"/>
        <v>97.61</v>
      </c>
      <c r="AE6" s="88">
        <f t="shared" si="2"/>
        <v>98.78</v>
      </c>
      <c r="AF6" s="88">
        <f t="shared" si="2"/>
        <v>101.23</v>
      </c>
      <c r="AG6" s="88">
        <f t="shared" si="2"/>
        <v>103.12</v>
      </c>
      <c r="AH6" s="82" t="str">
        <f>IF(AH7="","",IF(AH7="-","【-】","【"&amp;SUBSTITUTE(TEXT(AH7,"#,##0.00"),"-","△")&amp;"】"))</f>
        <v>【103.05】</v>
      </c>
      <c r="AI6" s="88" t="str">
        <f t="shared" ref="AI6:AR6" si="3">IF(AI7="",NA(),AI7)</f>
        <v>-</v>
      </c>
      <c r="AJ6" s="88">
        <f t="shared" si="3"/>
        <v>9.93</v>
      </c>
      <c r="AK6" s="88">
        <f t="shared" si="3"/>
        <v>8.0299999999999994</v>
      </c>
      <c r="AL6" s="88">
        <f t="shared" si="3"/>
        <v>2.04</v>
      </c>
      <c r="AM6" s="88">
        <f t="shared" si="3"/>
        <v>0.76</v>
      </c>
      <c r="AN6" s="88" t="str">
        <f t="shared" si="3"/>
        <v>-</v>
      </c>
      <c r="AO6" s="88">
        <f t="shared" si="3"/>
        <v>143.65</v>
      </c>
      <c r="AP6" s="88">
        <f t="shared" si="3"/>
        <v>155.82</v>
      </c>
      <c r="AQ6" s="88">
        <f t="shared" si="3"/>
        <v>155.18</v>
      </c>
      <c r="AR6" s="88">
        <f t="shared" si="3"/>
        <v>101.46</v>
      </c>
      <c r="AS6" s="82" t="str">
        <f>IF(AS7="","",IF(AS7="-","【-】","【"&amp;SUBSTITUTE(TEXT(AS7,"#,##0.00"),"-","△")&amp;"】"))</f>
        <v>【30.22】</v>
      </c>
      <c r="AT6" s="88" t="str">
        <f t="shared" ref="AT6:BC6" si="4">IF(AT7="",NA(),AT7)</f>
        <v>-</v>
      </c>
      <c r="AU6" s="88">
        <f t="shared" si="4"/>
        <v>82.9</v>
      </c>
      <c r="AV6" s="88">
        <f t="shared" si="4"/>
        <v>107.05</v>
      </c>
      <c r="AW6" s="88">
        <f t="shared" si="4"/>
        <v>126.49</v>
      </c>
      <c r="AX6" s="88">
        <f t="shared" si="4"/>
        <v>140.91999999999999</v>
      </c>
      <c r="AY6" s="88" t="str">
        <f t="shared" si="4"/>
        <v>-</v>
      </c>
      <c r="AZ6" s="88">
        <f t="shared" si="4"/>
        <v>94.01</v>
      </c>
      <c r="BA6" s="88">
        <f t="shared" si="4"/>
        <v>111.08</v>
      </c>
      <c r="BB6" s="88">
        <f t="shared" si="4"/>
        <v>118.28</v>
      </c>
      <c r="BC6" s="88">
        <f t="shared" si="4"/>
        <v>112.37</v>
      </c>
      <c r="BD6" s="82" t="str">
        <f>IF(BD7="","",IF(BD7="-","【-】","【"&amp;SUBSTITUTE(TEXT(BD7,"#,##0.00"),"-","△")&amp;"】"))</f>
        <v>【179.30】</v>
      </c>
      <c r="BE6" s="88" t="str">
        <f t="shared" ref="BE6:BN6" si="5">IF(BE7="",NA(),BE7)</f>
        <v>-</v>
      </c>
      <c r="BF6" s="88">
        <f t="shared" si="5"/>
        <v>91.92</v>
      </c>
      <c r="BG6" s="88">
        <f t="shared" si="5"/>
        <v>93.53</v>
      </c>
      <c r="BH6" s="88">
        <f t="shared" si="5"/>
        <v>65.92</v>
      </c>
      <c r="BI6" s="88">
        <f t="shared" si="5"/>
        <v>56.62</v>
      </c>
      <c r="BJ6" s="88" t="str">
        <f t="shared" si="5"/>
        <v>-</v>
      </c>
      <c r="BK6" s="88">
        <f t="shared" si="5"/>
        <v>1421.84</v>
      </c>
      <c r="BL6" s="88">
        <f t="shared" si="5"/>
        <v>1596.62</v>
      </c>
      <c r="BM6" s="88">
        <f t="shared" si="5"/>
        <v>1456.79</v>
      </c>
      <c r="BN6" s="88">
        <f t="shared" si="5"/>
        <v>1364.2</v>
      </c>
      <c r="BO6" s="82" t="str">
        <f>IF(BO7="","",IF(BO7="-","【-】","【"&amp;SUBSTITUTE(TEXT(BO7,"#,##0.00"),"-","△")&amp;"】"))</f>
        <v>【1,042.45】</v>
      </c>
      <c r="BP6" s="88" t="str">
        <f t="shared" ref="BP6:BY6" si="6">IF(BP7="",NA(),BP7)</f>
        <v>-</v>
      </c>
      <c r="BQ6" s="88">
        <f t="shared" si="6"/>
        <v>75.239999999999995</v>
      </c>
      <c r="BR6" s="88">
        <f t="shared" si="6"/>
        <v>65.349999999999994</v>
      </c>
      <c r="BS6" s="88">
        <f t="shared" si="6"/>
        <v>76.92</v>
      </c>
      <c r="BT6" s="88">
        <f t="shared" si="6"/>
        <v>68.510000000000005</v>
      </c>
      <c r="BU6" s="88" t="str">
        <f t="shared" si="6"/>
        <v>-</v>
      </c>
      <c r="BV6" s="88">
        <f t="shared" si="6"/>
        <v>35.72</v>
      </c>
      <c r="BW6" s="88">
        <f t="shared" si="6"/>
        <v>33.659999999999997</v>
      </c>
      <c r="BX6" s="88">
        <f t="shared" si="6"/>
        <v>35.33</v>
      </c>
      <c r="BY6" s="88">
        <f t="shared" si="6"/>
        <v>38.58</v>
      </c>
      <c r="BZ6" s="82" t="str">
        <f>IF(BZ7="","",IF(BZ7="-","【-】","【"&amp;SUBSTITUTE(TEXT(BZ7,"#,##0.00"),"-","△")&amp;"】"))</f>
        <v>【57.74】</v>
      </c>
      <c r="CA6" s="88" t="str">
        <f t="shared" ref="CA6:CJ6" si="7">IF(CA7="",NA(),CA7)</f>
        <v>-</v>
      </c>
      <c r="CB6" s="88">
        <f t="shared" si="7"/>
        <v>454.1</v>
      </c>
      <c r="CC6" s="88">
        <f t="shared" si="7"/>
        <v>465.06</v>
      </c>
      <c r="CD6" s="88">
        <f t="shared" si="7"/>
        <v>466.05</v>
      </c>
      <c r="CE6" s="88">
        <f t="shared" si="7"/>
        <v>510.78</v>
      </c>
      <c r="CF6" s="88" t="str">
        <f t="shared" si="7"/>
        <v>-</v>
      </c>
      <c r="CG6" s="88">
        <f t="shared" si="7"/>
        <v>471.3</v>
      </c>
      <c r="CH6" s="88">
        <f t="shared" si="7"/>
        <v>506.68</v>
      </c>
      <c r="CI6" s="88">
        <f t="shared" si="7"/>
        <v>491.45</v>
      </c>
      <c r="CJ6" s="88">
        <f t="shared" si="7"/>
        <v>448.81</v>
      </c>
      <c r="CK6" s="82" t="str">
        <f>IF(CK7="","",IF(CK7="-","【-】","【"&amp;SUBSTITUTE(TEXT(CK7,"#,##0.00"),"-","△")&amp;"】"))</f>
        <v>【285.48】</v>
      </c>
      <c r="CL6" s="88" t="str">
        <f t="shared" ref="CL6:CU6" si="8">IF(CL7="",NA(),CL7)</f>
        <v>-</v>
      </c>
      <c r="CM6" s="88">
        <f t="shared" si="8"/>
        <v>48.75</v>
      </c>
      <c r="CN6" s="88">
        <f t="shared" si="8"/>
        <v>39.33</v>
      </c>
      <c r="CO6" s="88">
        <f t="shared" si="8"/>
        <v>39.340000000000003</v>
      </c>
      <c r="CP6" s="88">
        <f t="shared" si="8"/>
        <v>47.75</v>
      </c>
      <c r="CQ6" s="88" t="str">
        <f t="shared" si="8"/>
        <v>-</v>
      </c>
      <c r="CR6" s="88">
        <f t="shared" si="8"/>
        <v>51.52</v>
      </c>
      <c r="CS6" s="88">
        <f t="shared" si="8"/>
        <v>48.75</v>
      </c>
      <c r="CT6" s="88">
        <f t="shared" si="8"/>
        <v>50.95</v>
      </c>
      <c r="CU6" s="88">
        <f t="shared" si="8"/>
        <v>52.39</v>
      </c>
      <c r="CV6" s="82" t="str">
        <f>IF(CV7="","",IF(CV7="-","【-】","【"&amp;SUBSTITUTE(TEXT(CV7,"#,##0.00"),"-","△")&amp;"】"))</f>
        <v>【53.73】</v>
      </c>
      <c r="CW6" s="88" t="str">
        <f t="shared" ref="CW6:DF6" si="9">IF(CW7="",NA(),CW7)</f>
        <v>-</v>
      </c>
      <c r="CX6" s="88">
        <f t="shared" si="9"/>
        <v>21.21</v>
      </c>
      <c r="CY6" s="88">
        <f t="shared" si="9"/>
        <v>25.31</v>
      </c>
      <c r="CZ6" s="88">
        <f t="shared" si="9"/>
        <v>25.94</v>
      </c>
      <c r="DA6" s="88">
        <f t="shared" si="9"/>
        <v>20.99</v>
      </c>
      <c r="DB6" s="88" t="str">
        <f t="shared" si="9"/>
        <v>-</v>
      </c>
      <c r="DC6" s="88">
        <f t="shared" si="9"/>
        <v>61.29</v>
      </c>
      <c r="DD6" s="88">
        <f t="shared" si="9"/>
        <v>60.88</v>
      </c>
      <c r="DE6" s="88">
        <f t="shared" si="9"/>
        <v>61</v>
      </c>
      <c r="DF6" s="88">
        <f t="shared" si="9"/>
        <v>63.38</v>
      </c>
      <c r="DG6" s="82" t="str">
        <f>IF(DG7="","",IF(DG7="-","【-】","【"&amp;SUBSTITUTE(TEXT(DG7,"#,##0.00"),"-","△")&amp;"】"))</f>
        <v>【71.52】</v>
      </c>
      <c r="DH6" s="88" t="str">
        <f t="shared" ref="DH6:DQ6" si="10">IF(DH7="",NA(),DH7)</f>
        <v>-</v>
      </c>
      <c r="DI6" s="88">
        <f t="shared" si="10"/>
        <v>8.5399999999999991</v>
      </c>
      <c r="DJ6" s="88">
        <f t="shared" si="10"/>
        <v>16.23</v>
      </c>
      <c r="DK6" s="88">
        <f t="shared" si="10"/>
        <v>19.18</v>
      </c>
      <c r="DL6" s="88">
        <f t="shared" si="10"/>
        <v>22.61</v>
      </c>
      <c r="DM6" s="88" t="str">
        <f t="shared" si="10"/>
        <v>-</v>
      </c>
      <c r="DN6" s="88">
        <f t="shared" si="10"/>
        <v>24.16</v>
      </c>
      <c r="DO6" s="88">
        <f t="shared" si="10"/>
        <v>29.81</v>
      </c>
      <c r="DP6" s="88">
        <f t="shared" si="10"/>
        <v>30.82</v>
      </c>
      <c r="DQ6" s="88">
        <f t="shared" si="10"/>
        <v>24.27</v>
      </c>
      <c r="DR6" s="82" t="str">
        <f>IF(DR7="","",IF(DR7="-","【-】","【"&amp;SUBSTITUTE(TEXT(DR7,"#,##0.00"),"-","△")&amp;"】"))</f>
        <v>【38.43】</v>
      </c>
      <c r="DS6" s="88" t="str">
        <f t="shared" ref="DS6:EB6" si="11">IF(DS7="",NA(),DS7)</f>
        <v>-</v>
      </c>
      <c r="DT6" s="88">
        <f t="shared" si="11"/>
        <v>52.54</v>
      </c>
      <c r="DU6" s="88">
        <f t="shared" si="11"/>
        <v>52.54</v>
      </c>
      <c r="DV6" s="88">
        <f t="shared" si="11"/>
        <v>52.44</v>
      </c>
      <c r="DW6" s="88">
        <f t="shared" si="11"/>
        <v>52.33</v>
      </c>
      <c r="DX6" s="88" t="str">
        <f t="shared" si="11"/>
        <v>-</v>
      </c>
      <c r="DY6" s="88">
        <f t="shared" si="11"/>
        <v>18.829999999999998</v>
      </c>
      <c r="DZ6" s="88">
        <f t="shared" si="11"/>
        <v>18.05</v>
      </c>
      <c r="EA6" s="88">
        <f t="shared" si="11"/>
        <v>14.28</v>
      </c>
      <c r="EB6" s="88">
        <f t="shared" si="11"/>
        <v>12.77</v>
      </c>
      <c r="EC6" s="82" t="str">
        <f>IF(EC7="","",IF(EC7="-","【-】","【"&amp;SUBSTITUTE(TEXT(EC7,"#,##0.00"),"-","△")&amp;"】"))</f>
        <v>【19.16】</v>
      </c>
      <c r="ED6" s="88" t="str">
        <f t="shared" ref="ED6:EM6" si="12">IF(ED7="",NA(),ED7)</f>
        <v>-</v>
      </c>
      <c r="EE6" s="88">
        <f t="shared" si="12"/>
        <v>0.85</v>
      </c>
      <c r="EF6" s="88">
        <f t="shared" si="12"/>
        <v>0.8</v>
      </c>
      <c r="EG6" s="82">
        <f t="shared" si="12"/>
        <v>0</v>
      </c>
      <c r="EH6" s="82">
        <f t="shared" si="12"/>
        <v>0</v>
      </c>
      <c r="EI6" s="88" t="str">
        <f t="shared" si="12"/>
        <v>-</v>
      </c>
      <c r="EJ6" s="88">
        <f t="shared" si="12"/>
        <v>0.96</v>
      </c>
      <c r="EK6" s="88">
        <f t="shared" si="12"/>
        <v>0.37</v>
      </c>
      <c r="EL6" s="88">
        <f t="shared" si="12"/>
        <v>0.23</v>
      </c>
      <c r="EM6" s="88">
        <f t="shared" si="12"/>
        <v>0.88</v>
      </c>
      <c r="EN6" s="82" t="str">
        <f>IF(EN7="","",IF(EN7="-","【-】","【"&amp;SUBSTITUTE(TEXT(EN7,"#,##0.00"),"-","△")&amp;"】"))</f>
        <v>【0.49】</v>
      </c>
    </row>
    <row r="7" spans="1:144" s="67" customFormat="1">
      <c r="A7" s="68"/>
      <c r="B7" s="74">
        <v>2023</v>
      </c>
      <c r="C7" s="74">
        <v>222208</v>
      </c>
      <c r="D7" s="74">
        <v>46</v>
      </c>
      <c r="E7" s="74">
        <v>1</v>
      </c>
      <c r="F7" s="74">
        <v>0</v>
      </c>
      <c r="G7" s="74">
        <v>5</v>
      </c>
      <c r="H7" s="74" t="s">
        <v>94</v>
      </c>
      <c r="I7" s="74" t="s">
        <v>95</v>
      </c>
      <c r="J7" s="74" t="s">
        <v>96</v>
      </c>
      <c r="K7" s="74" t="s">
        <v>97</v>
      </c>
      <c r="L7" s="74" t="s">
        <v>98</v>
      </c>
      <c r="M7" s="74" t="s">
        <v>14</v>
      </c>
      <c r="N7" s="83" t="s">
        <v>99</v>
      </c>
      <c r="O7" s="83">
        <v>87.33</v>
      </c>
      <c r="P7" s="83">
        <v>2.0499999999999998</v>
      </c>
      <c r="Q7" s="83">
        <v>3938</v>
      </c>
      <c r="R7" s="83">
        <v>49225</v>
      </c>
      <c r="S7" s="83">
        <v>65.569999999999993</v>
      </c>
      <c r="T7" s="83">
        <v>750.72</v>
      </c>
      <c r="U7" s="83">
        <v>1001</v>
      </c>
      <c r="V7" s="83">
        <v>1.66</v>
      </c>
      <c r="W7" s="83">
        <v>603.01</v>
      </c>
      <c r="X7" s="83" t="s">
        <v>99</v>
      </c>
      <c r="Y7" s="83">
        <v>101.39</v>
      </c>
      <c r="Z7" s="83">
        <v>101.67</v>
      </c>
      <c r="AA7" s="83">
        <v>103</v>
      </c>
      <c r="AB7" s="83">
        <v>100.79</v>
      </c>
      <c r="AC7" s="83" t="s">
        <v>99</v>
      </c>
      <c r="AD7" s="83">
        <v>97.61</v>
      </c>
      <c r="AE7" s="83">
        <v>98.78</v>
      </c>
      <c r="AF7" s="83">
        <v>101.23</v>
      </c>
      <c r="AG7" s="83">
        <v>103.12</v>
      </c>
      <c r="AH7" s="83">
        <v>103.05</v>
      </c>
      <c r="AI7" s="83" t="s">
        <v>99</v>
      </c>
      <c r="AJ7" s="83">
        <v>9.93</v>
      </c>
      <c r="AK7" s="83">
        <v>8.0299999999999994</v>
      </c>
      <c r="AL7" s="83">
        <v>2.04</v>
      </c>
      <c r="AM7" s="83">
        <v>0.76</v>
      </c>
      <c r="AN7" s="83" t="s">
        <v>99</v>
      </c>
      <c r="AO7" s="83">
        <v>143.65</v>
      </c>
      <c r="AP7" s="83">
        <v>155.82</v>
      </c>
      <c r="AQ7" s="83">
        <v>155.18</v>
      </c>
      <c r="AR7" s="83">
        <v>101.46</v>
      </c>
      <c r="AS7" s="83">
        <v>30.22</v>
      </c>
      <c r="AT7" s="83" t="s">
        <v>99</v>
      </c>
      <c r="AU7" s="83">
        <v>82.9</v>
      </c>
      <c r="AV7" s="83">
        <v>107.05</v>
      </c>
      <c r="AW7" s="83">
        <v>126.49</v>
      </c>
      <c r="AX7" s="83">
        <v>140.91999999999999</v>
      </c>
      <c r="AY7" s="83" t="s">
        <v>99</v>
      </c>
      <c r="AZ7" s="83">
        <v>94.01</v>
      </c>
      <c r="BA7" s="83">
        <v>111.08</v>
      </c>
      <c r="BB7" s="83">
        <v>118.28</v>
      </c>
      <c r="BC7" s="83">
        <v>112.37</v>
      </c>
      <c r="BD7" s="83">
        <v>179.3</v>
      </c>
      <c r="BE7" s="83" t="s">
        <v>99</v>
      </c>
      <c r="BF7" s="83">
        <v>91.92</v>
      </c>
      <c r="BG7" s="83">
        <v>93.53</v>
      </c>
      <c r="BH7" s="83">
        <v>65.92</v>
      </c>
      <c r="BI7" s="83">
        <v>56.62</v>
      </c>
      <c r="BJ7" s="83" t="s">
        <v>99</v>
      </c>
      <c r="BK7" s="83">
        <v>1421.84</v>
      </c>
      <c r="BL7" s="83">
        <v>1596.62</v>
      </c>
      <c r="BM7" s="83">
        <v>1456.79</v>
      </c>
      <c r="BN7" s="83">
        <v>1364.2</v>
      </c>
      <c r="BO7" s="83">
        <v>1042.45</v>
      </c>
      <c r="BP7" s="83" t="s">
        <v>99</v>
      </c>
      <c r="BQ7" s="83">
        <v>75.239999999999995</v>
      </c>
      <c r="BR7" s="83">
        <v>65.349999999999994</v>
      </c>
      <c r="BS7" s="83">
        <v>76.92</v>
      </c>
      <c r="BT7" s="83">
        <v>68.510000000000005</v>
      </c>
      <c r="BU7" s="83" t="s">
        <v>99</v>
      </c>
      <c r="BV7" s="83">
        <v>35.72</v>
      </c>
      <c r="BW7" s="83">
        <v>33.659999999999997</v>
      </c>
      <c r="BX7" s="83">
        <v>35.33</v>
      </c>
      <c r="BY7" s="83">
        <v>38.58</v>
      </c>
      <c r="BZ7" s="83">
        <v>57.74</v>
      </c>
      <c r="CA7" s="83" t="s">
        <v>99</v>
      </c>
      <c r="CB7" s="83">
        <v>454.1</v>
      </c>
      <c r="CC7" s="83">
        <v>465.06</v>
      </c>
      <c r="CD7" s="83">
        <v>466.05</v>
      </c>
      <c r="CE7" s="83">
        <v>510.78</v>
      </c>
      <c r="CF7" s="83" t="s">
        <v>99</v>
      </c>
      <c r="CG7" s="83">
        <v>471.3</v>
      </c>
      <c r="CH7" s="83">
        <v>506.68</v>
      </c>
      <c r="CI7" s="83">
        <v>491.45</v>
      </c>
      <c r="CJ7" s="83">
        <v>448.81</v>
      </c>
      <c r="CK7" s="83">
        <v>285.48</v>
      </c>
      <c r="CL7" s="83" t="s">
        <v>99</v>
      </c>
      <c r="CM7" s="83">
        <v>48.75</v>
      </c>
      <c r="CN7" s="83">
        <v>39.33</v>
      </c>
      <c r="CO7" s="83">
        <v>39.340000000000003</v>
      </c>
      <c r="CP7" s="83">
        <v>47.75</v>
      </c>
      <c r="CQ7" s="83" t="s">
        <v>99</v>
      </c>
      <c r="CR7" s="83">
        <v>51.52</v>
      </c>
      <c r="CS7" s="83">
        <v>48.75</v>
      </c>
      <c r="CT7" s="83">
        <v>50.95</v>
      </c>
      <c r="CU7" s="83">
        <v>52.39</v>
      </c>
      <c r="CV7" s="83">
        <v>53.73</v>
      </c>
      <c r="CW7" s="83" t="s">
        <v>99</v>
      </c>
      <c r="CX7" s="83">
        <v>21.21</v>
      </c>
      <c r="CY7" s="83">
        <v>25.31</v>
      </c>
      <c r="CZ7" s="83">
        <v>25.94</v>
      </c>
      <c r="DA7" s="83">
        <v>20.99</v>
      </c>
      <c r="DB7" s="83" t="s">
        <v>99</v>
      </c>
      <c r="DC7" s="83">
        <v>61.29</v>
      </c>
      <c r="DD7" s="83">
        <v>60.88</v>
      </c>
      <c r="DE7" s="83">
        <v>61</v>
      </c>
      <c r="DF7" s="83">
        <v>63.38</v>
      </c>
      <c r="DG7" s="83">
        <v>71.52</v>
      </c>
      <c r="DH7" s="83" t="s">
        <v>99</v>
      </c>
      <c r="DI7" s="83">
        <v>8.5399999999999991</v>
      </c>
      <c r="DJ7" s="83">
        <v>16.23</v>
      </c>
      <c r="DK7" s="83">
        <v>19.18</v>
      </c>
      <c r="DL7" s="83">
        <v>22.61</v>
      </c>
      <c r="DM7" s="83" t="s">
        <v>99</v>
      </c>
      <c r="DN7" s="83">
        <v>24.16</v>
      </c>
      <c r="DO7" s="83">
        <v>29.81</v>
      </c>
      <c r="DP7" s="83">
        <v>30.82</v>
      </c>
      <c r="DQ7" s="83">
        <v>24.27</v>
      </c>
      <c r="DR7" s="83">
        <v>38.43</v>
      </c>
      <c r="DS7" s="83" t="s">
        <v>99</v>
      </c>
      <c r="DT7" s="83">
        <v>52.54</v>
      </c>
      <c r="DU7" s="83">
        <v>52.54</v>
      </c>
      <c r="DV7" s="83">
        <v>52.44</v>
      </c>
      <c r="DW7" s="83">
        <v>52.33</v>
      </c>
      <c r="DX7" s="83" t="s">
        <v>99</v>
      </c>
      <c r="DY7" s="83">
        <v>18.829999999999998</v>
      </c>
      <c r="DZ7" s="83">
        <v>18.05</v>
      </c>
      <c r="EA7" s="83">
        <v>14.28</v>
      </c>
      <c r="EB7" s="83">
        <v>12.77</v>
      </c>
      <c r="EC7" s="83">
        <v>19.16</v>
      </c>
      <c r="ED7" s="83" t="s">
        <v>99</v>
      </c>
      <c r="EE7" s="83">
        <v>0.85</v>
      </c>
      <c r="EF7" s="83">
        <v>0.8</v>
      </c>
      <c r="EG7" s="83">
        <v>0</v>
      </c>
      <c r="EH7" s="83">
        <v>0</v>
      </c>
      <c r="EI7" s="83" t="s">
        <v>99</v>
      </c>
      <c r="EJ7" s="83">
        <v>0.96</v>
      </c>
      <c r="EK7" s="83">
        <v>0.37</v>
      </c>
      <c r="EL7" s="83">
        <v>0.23</v>
      </c>
      <c r="EM7" s="83">
        <v>0.88</v>
      </c>
      <c r="EN7" s="83">
        <v>0.49</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50</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2025-02-18T06:42:54Z</cp:lastPrinted>
  <dcterms:created xsi:type="dcterms:W3CDTF">2024-12-11T05:00:30Z</dcterms:created>
  <dcterms:modified xsi:type="dcterms:W3CDTF">2025-02-25T02:09:58Z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2025-02-25T02:09:58Z</vt:filetime>
  </property>
</Properties>
</file>