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水道\上水道\総務\経営分析(H27から)\R7(R6決算分）\"/>
    </mc:Choice>
  </mc:AlternateContent>
  <xr:revisionPtr revIDLastSave="0" documentId="13_ncr:1_{9F9AE0C2-5A4C-451D-8C54-E324E6F916AD}" xr6:coauthVersionLast="47" xr6:coauthVersionMax="47" xr10:uidLastSave="{00000000-0000-0000-0000-000000000000}"/>
  <workbookProtection workbookAlgorithmName="SHA-512" workbookHashValue="WRfaHpBZUUSIQ8Q3vyyxfQdGLoqJMhttRC6ev0/3+0V9h9hM2OfwciX+7HXAuV6P5UubjhpwnitaYAuq0qU0hA==" workbookSaltValue="dT2vhTktUPsN0K/XLPZbtA==" workbookSpinCount="100000" lockStructure="1"/>
  <bookViews>
    <workbookView xWindow="337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<sst xmlns="http://schemas.openxmlformats.org/spreadsheetml/2006/main" count="228" uniqueCount="113">
  <si>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</si>
  <si>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</si>
  <si>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</si>
  <si>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</si>
  <si>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</si>
  <si>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</si>
  <si>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</si>
  <si>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</si>
  <si>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</si>
  <si>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</si>
  <si>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</si>
  <si>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</si>
  <si>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</si>
  <si>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</si>
  <si>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</si>
  <si>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</si>
  <si>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</si>
  <si>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</si>
  <si>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</si>
  <si>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</si>
  <si>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</si>
  <si>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</si>
  <si>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</si>
  <si>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</si>
  <si>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</si>
  <si>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</si>
  <si>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</si>
  <si>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</si>
  <si>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</si>
  <si>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</si>
  <si>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</si>
  <si>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</si>
  <si>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</si>
  <si>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</si>
  <si>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</si>
  <si>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</si>
  <si>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</si>
  <si>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</si>
  <si>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</si>
  <si>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</si>
  <si>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</si>
  <si>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</si>
  <si>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</si>
  <si>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</si>
  <si>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</si>
  <si>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</si>
  <si>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</si>
  <si>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</si>
  <si>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</si>
  <si>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</si>
  <si>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</si>
  <si>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</si>
  <si>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</si>
  <si>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</si>
  <si>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</si>
  <si>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</si>
  <si>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</si>
  <si>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</si>
  <si>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</si>
  <si>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</si>
  <si>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</si>
  <si>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</si>
  <si>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</si>
  <si>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</si>
  <si>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</si>
  <si>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</si>
  <si>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</si>
  <si>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</si>
  <si>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</si>
  <si>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</si>
  <si>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</si>
  <si>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</si>
  <si>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</si>
  <si>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</si>
  <si>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</si>
  <si>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</si>
  <si>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</si>
  <si>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</si>
  <si>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</si>
  <si>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</si>
  <si>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</si>
  <si>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</si>
  <si>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</si>
  <si>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</si>
  <si>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</si>
  <si>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</si>
  <si>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</si>
  <si>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</si>
  <si>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</si>
  <si>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</si>
  <si>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</si>
  <si>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</si>
  <si>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</si>
  <si>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裾野市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</si>
  <si>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</si>
  <si>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</si>
  <si>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</si>
  <si>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</si>
  <si>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</si>
  <si>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</si>
  <si>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</si>
  <si>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</si>
  <si>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</si>
  <si>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</si>
  <si>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</si>
  <si>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</si>
  <si>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</si>
  <si>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</si>
  <si>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</si>
  <si>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</si>
  <si>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全国平均よりも低くなっているが、平均値に近づいている。減価償却率は低いものの、事業認可時よりほとんどの水道施設を更新しておらず、なかでも管路の半分以上が経年管路となっており、劣化が進み、低い有収率となっている。この状況は、過去から老朽管対策が十分にできていなかったことが、漏水の増加に繋がっているのだと想定される。また直近の管路更新事業も、設備更新や自然災害の対応により、計画的に実施できていない状況である。
　今後の方針としては、漏水対策として老朽管布設替工事、またそれと並行して各種機械設備の更新等の実施が必要である。</t>
    <phoneticPr fontId="4"/>
  </si>
  <si>
    <t>　当事業は、昭和40年代に開発事業者から施設の一部を譲渡された簡易水道であり、管理業務全般を同事業者に委託する形で事業を運営している。開発により整備された水道施設のほとんどが更新されていないため、老朽化した施設の更新、特に老朽化した管からの漏水を要因とした低有収率の改善が喫緊の課題となっており、管理業者の協力を得ながら、漏水対策の継続による有収率の改善及び施設の効率化に向けた根本的な対策に取り組んでいく。
　令和2年度より公営企業会計へ移行したことにより、経営状況の正確な把握や類似団体と比較ができる為、経営基盤の強化や財政マネジメントの向上に取り組むことが可能となった。今後、収支の均衡を保ちつつ、経営戦略に基づき、老朽化した管路の計画的な更新による有収率の向上及びそれに伴う経費の削減を図り、管路以外の施設の更新及び安定供給に向けた財源確保に努めていく。</t>
    <phoneticPr fontId="4"/>
  </si>
  <si>
    <t>　経常収支比率については、100％を超えており、収支の均衡は保たれている。しかし、法適用前に実施した資産調査により、貸借対照表上負債及び資本が資産を上回ったため、欠損金がある状態で公営企業会計を開始している。累積欠損金比率は、発生した純利益を欠損金の補てんに充てており、令和6年度において欠損金は0となった。流動比率は令和3年度より100％以上となったが、償還にあたっては全額繰入金を充てている。企業債残高対給水収益比率については、平成24年度・令和元年度に続き令和6年度に借り入れを行ったが、類似団体を大きく下回っている。料金回収率は類似団体・全国平均を上回っているものの、100%を下回っており、不足分を繰入金等で補てんしている。給水原価は、全国平均より高額となっているが、これは当事業が管理業務全般を委託しており、多額の委託料がかかっているためである。施設利用率は、全国平均を上回っているが、これは有収率の低下により配水量が増えたことによるものである。有収率の改善とともに施設更新時に現状に合わせたダウンサイジングを行い、施設規模の適正化を図る。有収率が著しく低いのは、配水管の老朽化による漏水が原因だと推測される。単年度の改善は難しい為、漏水調査の実施等、計画的な更新と修繕を進めることで、漏水を防ぎ、有収率の向上を図る。</t>
    <rPh sb="144" eb="147">
      <t>ケッソンキン</t>
    </rPh>
    <rPh sb="229" eb="230">
      <t>ツヅ</t>
    </rPh>
    <rPh sb="231" eb="233">
      <t>レイワ</t>
    </rPh>
    <rPh sb="234" eb="236">
      <t>ネンド</t>
    </rPh>
    <rPh sb="237" eb="238">
      <t>カ</t>
    </rPh>
    <rPh sb="239" eb="240">
      <t>イ</t>
    </rPh>
    <rPh sb="242" eb="243">
      <t>オコナ</t>
    </rPh>
    <rPh sb="386" eb="390">
      <t>ゼンコクヘイキン</t>
    </rPh>
    <rPh sb="391" eb="393">
      <t>ウワマワ</t>
    </rPh>
    <rPh sb="402" eb="405">
      <t>ユウシュウリツ</t>
    </rPh>
    <rPh sb="406" eb="408">
      <t>テイカ</t>
    </rPh>
    <rPh sb="411" eb="414">
      <t>ハイスイリョウ</t>
    </rPh>
    <rPh sb="415" eb="416">
      <t>フ</t>
    </rPh>
    <rPh sb="429" eb="432">
      <t>ユウシュウリツ</t>
    </rPh>
    <rPh sb="433" eb="435">
      <t>カイゼン</t>
    </rPh>
    <rPh sb="523" eb="527">
      <t>ロウスイチョウサ</t>
    </rPh>
    <rPh sb="528" eb="530">
      <t>ジッシ</t>
    </rPh>
    <rPh sb="530" eb="531">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</si>
</sst>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0.85</c:v>
                </c:pt>
                <c:pt idx="1">
                  <c:v>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84-4AE0-B937-C39A572522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9584-4AE0-B937-C39A572522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48.75</c:v>
                </c:pt>
                <c:pt idx="1">
                  <c:v>39.33</c:v>
                </c:pt>
                <c:pt idx="2">
                  <c:v>39.340000000000003</c:v>
                </c:pt>
                <c:pt idx="3">
                  <c:v>47.75</c:v>
                </c:pt>
                <c:pt idx="4">
                  <c:v>62.48</c:v>
                </c:pt>
              </c:numCache>
            </c:numRef>
          </c:val>
          <c:extLst>
            <c:ext xmlns:c16="http://schemas.microsoft.com/office/drawing/2014/chart" uri="{C3380CC4-5D6E-409C-BE32-E72D297353CC}">
              <c16:uniqueId val="{00000000-C6E7-4DF6-888E-E74C8B8641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C6E7-4DF6-888E-E74C8B8641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21.21</c:v>
                </c:pt>
                <c:pt idx="1">
                  <c:v>25.31</c:v>
                </c:pt>
                <c:pt idx="2">
                  <c:v>25.94</c:v>
                </c:pt>
                <c:pt idx="3">
                  <c:v>20.99</c:v>
                </c:pt>
                <c:pt idx="4">
                  <c:v>16.62</c:v>
                </c:pt>
              </c:numCache>
            </c:numRef>
          </c:val>
          <c:extLst>
            <c:ext xmlns:c16="http://schemas.microsoft.com/office/drawing/2014/chart" uri="{C3380CC4-5D6E-409C-BE32-E72D297353CC}">
              <c16:uniqueId val="{00000000-4573-490D-8BFD-E5F2FBA96F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4573-490D-8BFD-E5F2FBA96F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101.39</c:v>
                </c:pt>
                <c:pt idx="1">
                  <c:v>101.67</c:v>
                </c:pt>
                <c:pt idx="2">
                  <c:v>103</c:v>
                </c:pt>
                <c:pt idx="3">
                  <c:v>100.79</c:v>
                </c:pt>
                <c:pt idx="4">
                  <c:v>103.64</c:v>
                </c:pt>
              </c:numCache>
            </c:numRef>
          </c:val>
          <c:extLst>
            <c:ext xmlns:c16="http://schemas.microsoft.com/office/drawing/2014/chart" uri="{C3380CC4-5D6E-409C-BE32-E72D297353CC}">
              <c16:uniqueId val="{00000000-ADB7-43AF-958D-9C8BAB36576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ADB7-43AF-958D-9C8BAB36576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8.5399999999999991</c:v>
                </c:pt>
                <c:pt idx="1">
                  <c:v>16.23</c:v>
                </c:pt>
                <c:pt idx="2">
                  <c:v>19.18</c:v>
                </c:pt>
                <c:pt idx="3">
                  <c:v>22.61</c:v>
                </c:pt>
                <c:pt idx="4">
                  <c:v>25.38</c:v>
                </c:pt>
              </c:numCache>
            </c:numRef>
          </c:val>
          <c:extLst>
            <c:ext xmlns:c16="http://schemas.microsoft.com/office/drawing/2014/chart" uri="{C3380CC4-5D6E-409C-BE32-E72D297353CC}">
              <c16:uniqueId val="{00000000-F0AE-455B-9076-E45B6B62E5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F0AE-455B-9076-E45B6B62E5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52.54</c:v>
                </c:pt>
                <c:pt idx="1">
                  <c:v>52.54</c:v>
                </c:pt>
                <c:pt idx="2">
                  <c:v>52.44</c:v>
                </c:pt>
                <c:pt idx="3">
                  <c:v>52.33</c:v>
                </c:pt>
                <c:pt idx="4">
                  <c:v>52.21</c:v>
                </c:pt>
              </c:numCache>
            </c:numRef>
          </c:val>
          <c:extLst>
            <c:ext xmlns:c16="http://schemas.microsoft.com/office/drawing/2014/chart" uri="{C3380CC4-5D6E-409C-BE32-E72D297353CC}">
              <c16:uniqueId val="{00000000-C60B-4644-A35A-AED0B2F84C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C60B-4644-A35A-AED0B2F84C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9.93</c:v>
                </c:pt>
                <c:pt idx="1">
                  <c:v>8.0299999999999994</c:v>
                </c:pt>
                <c:pt idx="2">
                  <c:v>2.04</c:v>
                </c:pt>
                <c:pt idx="3">
                  <c:v>0.76</c:v>
                </c:pt>
                <c:pt idx="4" formatCode="#,##0.00;&quot;△&quot;#,##0.00">
                  <c:v>0</c:v>
                </c:pt>
              </c:numCache>
            </c:numRef>
          </c:val>
          <c:extLst>
            <c:ext xmlns:c16="http://schemas.microsoft.com/office/drawing/2014/chart" uri="{C3380CC4-5D6E-409C-BE32-E72D297353CC}">
              <c16:uniqueId val="{00000000-C756-4840-A9C6-0731759E90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C756-4840-A9C6-0731759E90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82.9</c:v>
                </c:pt>
                <c:pt idx="1">
                  <c:v>107.05</c:v>
                </c:pt>
                <c:pt idx="2">
                  <c:v>126.49</c:v>
                </c:pt>
                <c:pt idx="3">
                  <c:v>140.91999999999999</c:v>
                </c:pt>
                <c:pt idx="4">
                  <c:v>161.59</c:v>
                </c:pt>
              </c:numCache>
            </c:numRef>
          </c:val>
          <c:extLst>
            <c:ext xmlns:c16="http://schemas.microsoft.com/office/drawing/2014/chart" uri="{C3380CC4-5D6E-409C-BE32-E72D297353CC}">
              <c16:uniqueId val="{00000000-012A-42B5-B794-B69A82BF22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012A-42B5-B794-B69A82BF22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91.92</c:v>
                </c:pt>
                <c:pt idx="1">
                  <c:v>93.53</c:v>
                </c:pt>
                <c:pt idx="2">
                  <c:v>65.92</c:v>
                </c:pt>
                <c:pt idx="3">
                  <c:v>56.62</c:v>
                </c:pt>
                <c:pt idx="4">
                  <c:v>84</c:v>
                </c:pt>
              </c:numCache>
            </c:numRef>
          </c:val>
          <c:extLst>
            <c:ext xmlns:c16="http://schemas.microsoft.com/office/drawing/2014/chart" uri="{C3380CC4-5D6E-409C-BE32-E72D297353CC}">
              <c16:uniqueId val="{00000000-8BBF-416A-AB65-43574E6AF5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8BBF-416A-AB65-43574E6AF5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75.239999999999995</c:v>
                </c:pt>
                <c:pt idx="1">
                  <c:v>65.349999999999994</c:v>
                </c:pt>
                <c:pt idx="2">
                  <c:v>76.92</c:v>
                </c:pt>
                <c:pt idx="3">
                  <c:v>68.510000000000005</c:v>
                </c:pt>
                <c:pt idx="4">
                  <c:v>74.59</c:v>
                </c:pt>
              </c:numCache>
            </c:numRef>
          </c:val>
          <c:extLst>
            <c:ext xmlns:c16="http://schemas.microsoft.com/office/drawing/2014/chart" uri="{C3380CC4-5D6E-409C-BE32-E72D297353CC}">
              <c16:uniqueId val="{00000000-4A60-46C3-9187-5B6352A264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4A60-46C3-9187-5B6352A264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454.1</c:v>
                </c:pt>
                <c:pt idx="1">
                  <c:v>465.06</c:v>
                </c:pt>
                <c:pt idx="2">
                  <c:v>466.05</c:v>
                </c:pt>
                <c:pt idx="3">
                  <c:v>510.78</c:v>
                </c:pt>
                <c:pt idx="4">
                  <c:v>460.11</c:v>
                </c:pt>
              </c:numCache>
            </c:numRef>
          </c:val>
          <c:extLst>
            <c:ext xmlns:c16="http://schemas.microsoft.com/office/drawing/2014/chart" uri="{C3380CC4-5D6E-409C-BE32-E72D297353CC}">
              <c16:uniqueId val="{00000000-F6EF-4C17-B898-D6AA940AD7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F6EF-4C17-B898-D6AA940AD7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静岡県　裾野市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48688</v>
      </c>
      <c r="AM8" s="44"/>
      <c r="AN8" s="44"/>
      <c r="AO8" s="44"/>
      <c r="AP8" s="44"/>
      <c r="AQ8" s="44"/>
      <c r="AR8" s="44"/>
      <c r="AS8" s="44"/>
      <c r="AT8" s="45">
        <f>データ!$S$6</f>
        <v>138.12</v>
      </c>
      <c r="AU8" s="46"/>
      <c r="AV8" s="46"/>
      <c r="AW8" s="46"/>
      <c r="AX8" s="46"/>
      <c r="AY8" s="46"/>
      <c r="AZ8" s="46"/>
      <c r="BA8" s="46"/>
      <c r="BB8" s="47">
        <f>データ!$T$6</f>
        <v>352.51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83.33</v>
      </c>
      <c r="J10" s="46"/>
      <c r="K10" s="46"/>
      <c r="L10" s="46"/>
      <c r="M10" s="46"/>
      <c r="N10" s="46"/>
      <c r="O10" s="80"/>
      <c r="P10" s="47">
        <f>データ!$P$6</f>
        <v>2.08</v>
      </c>
      <c r="Q10" s="47"/>
      <c r="R10" s="47"/>
      <c r="S10" s="47"/>
      <c r="T10" s="47"/>
      <c r="U10" s="47"/>
      <c r="V10" s="47"/>
      <c r="W10" s="44">
        <f>データ!$Q$6</f>
        <v>3938</v>
      </c>
      <c r="X10" s="44"/>
      <c r="Y10" s="44"/>
      <c r="Z10" s="44"/>
      <c r="AA10" s="44"/>
      <c r="AB10" s="44"/>
      <c r="AC10" s="44"/>
      <c r="AD10" s="2"/>
      <c r="AE10" s="2"/>
      <c r="AF10" s="2"/>
      <c r="AG10" s="2"/>
      <c r="AH10" s="2"/>
      <c r="AI10" s="2"/>
      <c r="AJ10" s="2"/>
      <c r="AK10" s="2"/>
      <c r="AL10" s="44">
        <f>データ!$U$6</f>
        <v>1004</v>
      </c>
      <c r="AM10" s="44"/>
      <c r="AN10" s="44"/>
      <c r="AO10" s="44"/>
      <c r="AP10" s="44"/>
      <c r="AQ10" s="44"/>
      <c r="AR10" s="44"/>
      <c r="AS10" s="44"/>
      <c r="AT10" s="45">
        <f>データ!$V$6</f>
        <v>1.66</v>
      </c>
      <c r="AU10" s="46"/>
      <c r="AV10" s="46"/>
      <c r="AW10" s="46"/>
      <c r="AX10" s="46"/>
      <c r="AY10" s="46"/>
      <c r="AZ10" s="46"/>
      <c r="BA10" s="46"/>
      <c r="BB10" s="47">
        <f>データ!$W$6</f>
        <v>604.82000000000005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ykMOcJGoSEVLJdUbIzEG9BsSDzCrpg/Ffa6eSUwg+lye9uYpHRLMA3fDb/wwIcN6qu5d82visSDTtcmuTw39Q==" saltValue="sGotAir6OVbo0VAw6kvy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222208</v>
      </c>
      <c r="D6" s="20">
        <f t="shared" si="3"/>
        <v>46</v>
      </c>
      <c r="E6" s="20">
        <f t="shared" si="3"/>
        <v>1</v>
      </c>
      <c r="F6" s="20">
        <f t="shared" si="3"/>
        <v>0</v>
      </c>
      <c r="G6" s="20">
        <f t="shared" si="3"/>
        <v>5</v>
      </c>
      <c r="H6" s="20" t="str">
        <f t="shared" si="3"/>
        <v>静岡県　裾野市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83.33</v>
      </c>
      <c r="P6" s="21">
        <f t="shared" si="3"/>
        <v>2.08</v>
      </c>
      <c r="Q6" s="21">
        <f t="shared" si="3"/>
        <v>3938</v>
      </c>
      <c r="R6" s="21">
        <f t="shared" si="3"/>
        <v>48688</v>
      </c>
      <c r="S6" s="21">
        <f t="shared" si="3"/>
        <v>138.12</v>
      </c>
      <c r="T6" s="21">
        <f t="shared" si="3"/>
        <v>352.51</v>
      </c>
      <c r="U6" s="21">
        <f t="shared" si="3"/>
        <v>1004</v>
      </c>
      <c r="V6" s="21">
        <f t="shared" si="3"/>
        <v>1.66</v>
      </c>
      <c r="W6" s="21">
        <f t="shared" si="3"/>
        <v>604.82000000000005</v>
      </c>
      <c r="X6" s="22">
        <f>IF(X7="",NA(),X7)</f>
        <v>101.39</v>
      </c>
      <c r="Y6" s="22">
        <f t="shared" ref="Y6:AG6" si="4">IF(Y7="",NA(),Y7)</f>
        <v>101.67</v>
      </c>
      <c r="Z6" s="22">
        <f t="shared" si="4"/>
        <v>103</v>
      </c>
      <c r="AA6" s="22">
        <f t="shared" si="4"/>
        <v>100.79</v>
      </c>
      <c r="AB6" s="22">
        <f t="shared" si="4"/>
        <v>103.64</v>
      </c>
      <c r="AC6" s="22">
        <f t="shared" si="4"/>
        <v>97.61</v>
      </c>
      <c r="AD6" s="22">
        <f t="shared" si="4"/>
        <v>98.78</v>
      </c>
      <c r="AE6" s="22">
        <f t="shared" si="4"/>
        <v>101.23</v>
      </c>
      <c r="AF6" s="22">
        <f t="shared" si="4"/>
        <v>103.12</v>
      </c>
      <c r="AG6" s="22">
        <f t="shared" si="4"/>
        <v>102.26</v>
      </c>
      <c r="AH6" s="21" t="str">
        <f>IF(AH7="","",IF(AH7="-","【-】","【"&amp;SUBSTITUTE(TEXT(AH7,"#,##0.00"),"-","△")&amp;"】"))</f>
        <v>【102.02】</v>
      </c>
      <c r="AI6" s="22">
        <f>IF(AI7="",NA(),AI7)</f>
        <v>9.93</v>
      </c>
      <c r="AJ6" s="22">
        <f t="shared" ref="AJ6:AR6" si="5">IF(AJ7="",NA(),AJ7)</f>
        <v>8.0299999999999994</v>
      </c>
      <c r="AK6" s="22">
        <f t="shared" si="5"/>
        <v>2.04</v>
      </c>
      <c r="AL6" s="22">
        <f t="shared" si="5"/>
        <v>0.76</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82.9</v>
      </c>
      <c r="AU6" s="22">
        <f t="shared" ref="AU6:BC6" si="6">IF(AU7="",NA(),AU7)</f>
        <v>107.05</v>
      </c>
      <c r="AV6" s="22">
        <f t="shared" si="6"/>
        <v>126.49</v>
      </c>
      <c r="AW6" s="22">
        <f t="shared" si="6"/>
        <v>140.91999999999999</v>
      </c>
      <c r="AX6" s="22">
        <f t="shared" si="6"/>
        <v>161.59</v>
      </c>
      <c r="AY6" s="22">
        <f t="shared" si="6"/>
        <v>94.01</v>
      </c>
      <c r="AZ6" s="22">
        <f t="shared" si="6"/>
        <v>111.08</v>
      </c>
      <c r="BA6" s="22">
        <f t="shared" si="6"/>
        <v>118.28</v>
      </c>
      <c r="BB6" s="22">
        <f t="shared" si="6"/>
        <v>112.37</v>
      </c>
      <c r="BC6" s="22">
        <f t="shared" si="6"/>
        <v>101.6</v>
      </c>
      <c r="BD6" s="21" t="str">
        <f>IF(BD7="","",IF(BD7="-","【-】","【"&amp;SUBSTITUTE(TEXT(BD7,"#,##0.00"),"-","△")&amp;"】"))</f>
        <v>【142.39】</v>
      </c>
      <c r="BE6" s="22">
        <f>IF(BE7="",NA(),BE7)</f>
        <v>91.92</v>
      </c>
      <c r="BF6" s="22">
        <f t="shared" ref="BF6:BN6" si="7">IF(BF7="",NA(),BF7)</f>
        <v>93.53</v>
      </c>
      <c r="BG6" s="22">
        <f t="shared" si="7"/>
        <v>65.92</v>
      </c>
      <c r="BH6" s="22">
        <f t="shared" si="7"/>
        <v>56.62</v>
      </c>
      <c r="BI6" s="22">
        <f t="shared" si="7"/>
        <v>84</v>
      </c>
      <c r="BJ6" s="22">
        <f t="shared" si="7"/>
        <v>1421.84</v>
      </c>
      <c r="BK6" s="22">
        <f t="shared" si="7"/>
        <v>1596.62</v>
      </c>
      <c r="BL6" s="22">
        <f t="shared" si="7"/>
        <v>1456.79</v>
      </c>
      <c r="BM6" s="22">
        <f t="shared" si="7"/>
        <v>1364.2</v>
      </c>
      <c r="BN6" s="22">
        <f t="shared" si="7"/>
        <v>1398.03</v>
      </c>
      <c r="BO6" s="21" t="str">
        <f>IF(BO7="","",IF(BO7="-","【-】","【"&amp;SUBSTITUTE(TEXT(BO7,"#,##0.00"),"-","△")&amp;"】"))</f>
        <v>【1,043.36】</v>
      </c>
      <c r="BP6" s="22">
        <f>IF(BP7="",NA(),BP7)</f>
        <v>75.239999999999995</v>
      </c>
      <c r="BQ6" s="22">
        <f t="shared" ref="BQ6:BY6" si="8">IF(BQ7="",NA(),BQ7)</f>
        <v>65.349999999999994</v>
      </c>
      <c r="BR6" s="22">
        <f t="shared" si="8"/>
        <v>76.92</v>
      </c>
      <c r="BS6" s="22">
        <f t="shared" si="8"/>
        <v>68.510000000000005</v>
      </c>
      <c r="BT6" s="22">
        <f t="shared" si="8"/>
        <v>74.59</v>
      </c>
      <c r="BU6" s="22">
        <f t="shared" si="8"/>
        <v>35.72</v>
      </c>
      <c r="BV6" s="22">
        <f t="shared" si="8"/>
        <v>33.659999999999997</v>
      </c>
      <c r="BW6" s="22">
        <f t="shared" si="8"/>
        <v>35.33</v>
      </c>
      <c r="BX6" s="22">
        <f t="shared" si="8"/>
        <v>38.58</v>
      </c>
      <c r="BY6" s="22">
        <f t="shared" si="8"/>
        <v>39.15</v>
      </c>
      <c r="BZ6" s="21" t="str">
        <f>IF(BZ7="","",IF(BZ7="-","【-】","【"&amp;SUBSTITUTE(TEXT(BZ7,"#,##0.00"),"-","△")&amp;"】"))</f>
        <v>【56.19】</v>
      </c>
      <c r="CA6" s="22">
        <f>IF(CA7="",NA(),CA7)</f>
        <v>454.1</v>
      </c>
      <c r="CB6" s="22">
        <f t="shared" ref="CB6:CJ6" si="9">IF(CB7="",NA(),CB7)</f>
        <v>465.06</v>
      </c>
      <c r="CC6" s="22">
        <f t="shared" si="9"/>
        <v>466.05</v>
      </c>
      <c r="CD6" s="22">
        <f t="shared" si="9"/>
        <v>510.78</v>
      </c>
      <c r="CE6" s="22">
        <f t="shared" si="9"/>
        <v>460.11</v>
      </c>
      <c r="CF6" s="22">
        <f t="shared" si="9"/>
        <v>471.3</v>
      </c>
      <c r="CG6" s="22">
        <f t="shared" si="9"/>
        <v>506.68</v>
      </c>
      <c r="CH6" s="22">
        <f t="shared" si="9"/>
        <v>491.45</v>
      </c>
      <c r="CI6" s="22">
        <f t="shared" si="9"/>
        <v>448.81</v>
      </c>
      <c r="CJ6" s="22">
        <f t="shared" si="9"/>
        <v>392.81</v>
      </c>
      <c r="CK6" s="21" t="str">
        <f>IF(CK7="","",IF(CK7="-","【-】","【"&amp;SUBSTITUTE(TEXT(CK7,"#,##0.00"),"-","△")&amp;"】"))</f>
        <v>【285.60】</v>
      </c>
      <c r="CL6" s="22">
        <f>IF(CL7="",NA(),CL7)</f>
        <v>48.75</v>
      </c>
      <c r="CM6" s="22">
        <f t="shared" ref="CM6:CU6" si="10">IF(CM7="",NA(),CM7)</f>
        <v>39.33</v>
      </c>
      <c r="CN6" s="22">
        <f t="shared" si="10"/>
        <v>39.340000000000003</v>
      </c>
      <c r="CO6" s="22">
        <f t="shared" si="10"/>
        <v>47.75</v>
      </c>
      <c r="CP6" s="22">
        <f t="shared" si="10"/>
        <v>62.48</v>
      </c>
      <c r="CQ6" s="22">
        <f t="shared" si="10"/>
        <v>51.52</v>
      </c>
      <c r="CR6" s="22">
        <f t="shared" si="10"/>
        <v>48.75</v>
      </c>
      <c r="CS6" s="22">
        <f t="shared" si="10"/>
        <v>50.95</v>
      </c>
      <c r="CT6" s="22">
        <f t="shared" si="10"/>
        <v>52.39</v>
      </c>
      <c r="CU6" s="22">
        <f t="shared" si="10"/>
        <v>29.19</v>
      </c>
      <c r="CV6" s="21" t="str">
        <f>IF(CV7="","",IF(CV7="-","【-】","【"&amp;SUBSTITUTE(TEXT(CV7,"#,##0.00"),"-","△")&amp;"】"))</f>
        <v>【48.33】</v>
      </c>
      <c r="CW6" s="22">
        <f>IF(CW7="",NA(),CW7)</f>
        <v>21.21</v>
      </c>
      <c r="CX6" s="22">
        <f t="shared" ref="CX6:DF6" si="11">IF(CX7="",NA(),CX7)</f>
        <v>25.31</v>
      </c>
      <c r="CY6" s="22">
        <f t="shared" si="11"/>
        <v>25.94</v>
      </c>
      <c r="CZ6" s="22">
        <f t="shared" si="11"/>
        <v>20.99</v>
      </c>
      <c r="DA6" s="22">
        <f t="shared" si="11"/>
        <v>16.62</v>
      </c>
      <c r="DB6" s="22">
        <f t="shared" si="11"/>
        <v>61.29</v>
      </c>
      <c r="DC6" s="22">
        <f t="shared" si="11"/>
        <v>60.88</v>
      </c>
      <c r="DD6" s="22">
        <f t="shared" si="11"/>
        <v>61</v>
      </c>
      <c r="DE6" s="22">
        <f t="shared" si="11"/>
        <v>63.38</v>
      </c>
      <c r="DF6" s="22">
        <f t="shared" si="11"/>
        <v>66.040000000000006</v>
      </c>
      <c r="DG6" s="21" t="str">
        <f>IF(DG7="","",IF(DG7="-","【-】","【"&amp;SUBSTITUTE(TEXT(DG7,"#,##0.00"),"-","△")&amp;"】"))</f>
        <v>【70.34】</v>
      </c>
      <c r="DH6" s="22">
        <f>IF(DH7="",NA(),DH7)</f>
        <v>8.5399999999999991</v>
      </c>
      <c r="DI6" s="22">
        <f t="shared" ref="DI6:DQ6" si="12">IF(DI7="",NA(),DI7)</f>
        <v>16.23</v>
      </c>
      <c r="DJ6" s="22">
        <f t="shared" si="12"/>
        <v>19.18</v>
      </c>
      <c r="DK6" s="22">
        <f t="shared" si="12"/>
        <v>22.61</v>
      </c>
      <c r="DL6" s="22">
        <f t="shared" si="12"/>
        <v>25.38</v>
      </c>
      <c r="DM6" s="22">
        <f t="shared" si="12"/>
        <v>24.16</v>
      </c>
      <c r="DN6" s="22">
        <f t="shared" si="12"/>
        <v>29.81</v>
      </c>
      <c r="DO6" s="22">
        <f t="shared" si="12"/>
        <v>30.82</v>
      </c>
      <c r="DP6" s="22">
        <f t="shared" si="12"/>
        <v>24.27</v>
      </c>
      <c r="DQ6" s="22">
        <f t="shared" si="12"/>
        <v>28.04</v>
      </c>
      <c r="DR6" s="21" t="str">
        <f>IF(DR7="","",IF(DR7="-","【-】","【"&amp;SUBSTITUTE(TEXT(DR7,"#,##0.00"),"-","△")&amp;"】"))</f>
        <v>【35.50】</v>
      </c>
      <c r="DS6" s="22">
        <f>IF(DS7="",NA(),DS7)</f>
        <v>52.54</v>
      </c>
      <c r="DT6" s="22">
        <f t="shared" ref="DT6:EB6" si="13">IF(DT7="",NA(),DT7)</f>
        <v>52.54</v>
      </c>
      <c r="DU6" s="22">
        <f t="shared" si="13"/>
        <v>52.44</v>
      </c>
      <c r="DV6" s="22">
        <f t="shared" si="13"/>
        <v>52.33</v>
      </c>
      <c r="DW6" s="22">
        <f t="shared" si="13"/>
        <v>52.21</v>
      </c>
      <c r="DX6" s="22">
        <f t="shared" si="13"/>
        <v>18.829999999999998</v>
      </c>
      <c r="DY6" s="22">
        <f t="shared" si="13"/>
        <v>18.05</v>
      </c>
      <c r="DZ6" s="22">
        <f t="shared" si="13"/>
        <v>14.28</v>
      </c>
      <c r="EA6" s="22">
        <f t="shared" si="13"/>
        <v>12.77</v>
      </c>
      <c r="EB6" s="22">
        <f t="shared" si="13"/>
        <v>11.15</v>
      </c>
      <c r="EC6" s="21" t="str">
        <f>IF(EC7="","",IF(EC7="-","【-】","【"&amp;SUBSTITUTE(TEXT(EC7,"#,##0.00"),"-","△")&amp;"】"))</f>
        <v>【16.16】</v>
      </c>
      <c r="ED6" s="22">
        <f>IF(ED7="",NA(),ED7)</f>
        <v>0.85</v>
      </c>
      <c r="EE6" s="22">
        <f t="shared" ref="EE6:EM6" si="14">IF(EE7="",NA(),EE7)</f>
        <v>0.8</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2">
      <c r="A7" s="15"/>
      <c r="B7" s="24">
        <v>2024</v>
      </c>
      <c r="C7" s="24">
        <v>222208</v>
      </c>
      <c r="D7" s="24">
        <v>46</v>
      </c>
      <c r="E7" s="24">
        <v>1</v>
      </c>
      <c r="F7" s="24">
        <v>0</v>
      </c>
      <c r="G7" s="24">
        <v>5</v>
      </c>
      <c r="H7" s="24" t="s">
        <v>93</v>
      </c>
      <c r="I7" s="24" t="s">
        <v>94</v>
      </c>
      <c r="J7" s="24" t="s">
        <v>95</v>
      </c>
      <c r="K7" s="24" t="s">
        <v>96</v>
      </c>
      <c r="L7" s="24" t="s">
        <v>97</v>
      </c>
      <c r="M7" s="24" t="s">
        <v>98</v>
      </c>
      <c r="N7" s="25" t="s">
        <v>99</v>
      </c>
      <c r="O7" s="25">
        <v>83.33</v>
      </c>
      <c r="P7" s="25">
        <v>2.08</v>
      </c>
      <c r="Q7" s="25">
        <v>3938</v>
      </c>
      <c r="R7" s="25">
        <v>48688</v>
      </c>
      <c r="S7" s="25">
        <v>138.12</v>
      </c>
      <c r="T7" s="25">
        <v>352.51</v>
      </c>
      <c r="U7" s="25">
        <v>1004</v>
      </c>
      <c r="V7" s="25">
        <v>1.66</v>
      </c>
      <c r="W7" s="25">
        <v>604.82000000000005</v>
      </c>
      <c r="X7" s="25">
        <v>101.39</v>
      </c>
      <c r="Y7" s="25">
        <v>101.67</v>
      </c>
      <c r="Z7" s="25">
        <v>103</v>
      </c>
      <c r="AA7" s="25">
        <v>100.79</v>
      </c>
      <c r="AB7" s="25">
        <v>103.64</v>
      </c>
      <c r="AC7" s="25">
        <v>97.61</v>
      </c>
      <c r="AD7" s="25">
        <v>98.78</v>
      </c>
      <c r="AE7" s="25">
        <v>101.23</v>
      </c>
      <c r="AF7" s="25">
        <v>103.12</v>
      </c>
      <c r="AG7" s="25">
        <v>102.26</v>
      </c>
      <c r="AH7" s="25">
        <v>102.02</v>
      </c>
      <c r="AI7" s="25">
        <v>9.93</v>
      </c>
      <c r="AJ7" s="25">
        <v>8.0299999999999994</v>
      </c>
      <c r="AK7" s="25">
        <v>2.04</v>
      </c>
      <c r="AL7" s="25">
        <v>0.76</v>
      </c>
      <c r="AM7" s="25">
        <v>0</v>
      </c>
      <c r="AN7" s="25">
        <v>143.65</v>
      </c>
      <c r="AO7" s="25">
        <v>155.82</v>
      </c>
      <c r="AP7" s="25">
        <v>155.18</v>
      </c>
      <c r="AQ7" s="25">
        <v>101.46</v>
      </c>
      <c r="AR7" s="25">
        <v>82.37</v>
      </c>
      <c r="AS7" s="25">
        <v>26.96</v>
      </c>
      <c r="AT7" s="25">
        <v>82.9</v>
      </c>
      <c r="AU7" s="25">
        <v>107.05</v>
      </c>
      <c r="AV7" s="25">
        <v>126.49</v>
      </c>
      <c r="AW7" s="25">
        <v>140.91999999999999</v>
      </c>
      <c r="AX7" s="25">
        <v>161.59</v>
      </c>
      <c r="AY7" s="25">
        <v>94.01</v>
      </c>
      <c r="AZ7" s="25">
        <v>111.08</v>
      </c>
      <c r="BA7" s="25">
        <v>118.28</v>
      </c>
      <c r="BB7" s="25">
        <v>112.37</v>
      </c>
      <c r="BC7" s="25">
        <v>101.6</v>
      </c>
      <c r="BD7" s="25">
        <v>142.38999999999999</v>
      </c>
      <c r="BE7" s="25">
        <v>91.92</v>
      </c>
      <c r="BF7" s="25">
        <v>93.53</v>
      </c>
      <c r="BG7" s="25">
        <v>65.92</v>
      </c>
      <c r="BH7" s="25">
        <v>56.62</v>
      </c>
      <c r="BI7" s="25">
        <v>84</v>
      </c>
      <c r="BJ7" s="25">
        <v>1421.84</v>
      </c>
      <c r="BK7" s="25">
        <v>1596.62</v>
      </c>
      <c r="BL7" s="25">
        <v>1456.79</v>
      </c>
      <c r="BM7" s="25">
        <v>1364.2</v>
      </c>
      <c r="BN7" s="25">
        <v>1398.03</v>
      </c>
      <c r="BO7" s="25">
        <v>1043.3599999999999</v>
      </c>
      <c r="BP7" s="25">
        <v>75.239999999999995</v>
      </c>
      <c r="BQ7" s="25">
        <v>65.349999999999994</v>
      </c>
      <c r="BR7" s="25">
        <v>76.92</v>
      </c>
      <c r="BS7" s="25">
        <v>68.510000000000005</v>
      </c>
      <c r="BT7" s="25">
        <v>74.59</v>
      </c>
      <c r="BU7" s="25">
        <v>35.72</v>
      </c>
      <c r="BV7" s="25">
        <v>33.659999999999997</v>
      </c>
      <c r="BW7" s="25">
        <v>35.33</v>
      </c>
      <c r="BX7" s="25">
        <v>38.58</v>
      </c>
      <c r="BY7" s="25">
        <v>39.15</v>
      </c>
      <c r="BZ7" s="25">
        <v>56.19</v>
      </c>
      <c r="CA7" s="25">
        <v>454.1</v>
      </c>
      <c r="CB7" s="25">
        <v>465.06</v>
      </c>
      <c r="CC7" s="25">
        <v>466.05</v>
      </c>
      <c r="CD7" s="25">
        <v>510.78</v>
      </c>
      <c r="CE7" s="25">
        <v>460.11</v>
      </c>
      <c r="CF7" s="25">
        <v>471.3</v>
      </c>
      <c r="CG7" s="25">
        <v>506.68</v>
      </c>
      <c r="CH7" s="25">
        <v>491.45</v>
      </c>
      <c r="CI7" s="25">
        <v>448.81</v>
      </c>
      <c r="CJ7" s="25">
        <v>392.81</v>
      </c>
      <c r="CK7" s="25">
        <v>285.60000000000002</v>
      </c>
      <c r="CL7" s="25">
        <v>48.75</v>
      </c>
      <c r="CM7" s="25">
        <v>39.33</v>
      </c>
      <c r="CN7" s="25">
        <v>39.340000000000003</v>
      </c>
      <c r="CO7" s="25">
        <v>47.75</v>
      </c>
      <c r="CP7" s="25">
        <v>62.48</v>
      </c>
      <c r="CQ7" s="25">
        <v>51.52</v>
      </c>
      <c r="CR7" s="25">
        <v>48.75</v>
      </c>
      <c r="CS7" s="25">
        <v>50.95</v>
      </c>
      <c r="CT7" s="25">
        <v>52.39</v>
      </c>
      <c r="CU7" s="25">
        <v>29.19</v>
      </c>
      <c r="CV7" s="25">
        <v>48.33</v>
      </c>
      <c r="CW7" s="25">
        <v>21.21</v>
      </c>
      <c r="CX7" s="25">
        <v>25.31</v>
      </c>
      <c r="CY7" s="25">
        <v>25.94</v>
      </c>
      <c r="CZ7" s="25">
        <v>20.99</v>
      </c>
      <c r="DA7" s="25">
        <v>16.62</v>
      </c>
      <c r="DB7" s="25">
        <v>61.29</v>
      </c>
      <c r="DC7" s="25">
        <v>60.88</v>
      </c>
      <c r="DD7" s="25">
        <v>61</v>
      </c>
      <c r="DE7" s="25">
        <v>63.38</v>
      </c>
      <c r="DF7" s="25">
        <v>66.040000000000006</v>
      </c>
      <c r="DG7" s="25">
        <v>70.34</v>
      </c>
      <c r="DH7" s="25">
        <v>8.5399999999999991</v>
      </c>
      <c r="DI7" s="25">
        <v>16.23</v>
      </c>
      <c r="DJ7" s="25">
        <v>19.18</v>
      </c>
      <c r="DK7" s="25">
        <v>22.61</v>
      </c>
      <c r="DL7" s="25">
        <v>25.38</v>
      </c>
      <c r="DM7" s="25">
        <v>24.16</v>
      </c>
      <c r="DN7" s="25">
        <v>29.81</v>
      </c>
      <c r="DO7" s="25">
        <v>30.82</v>
      </c>
      <c r="DP7" s="25">
        <v>24.27</v>
      </c>
      <c r="DQ7" s="25">
        <v>28.04</v>
      </c>
      <c r="DR7" s="25">
        <v>35.5</v>
      </c>
      <c r="DS7" s="25">
        <v>52.54</v>
      </c>
      <c r="DT7" s="25">
        <v>52.54</v>
      </c>
      <c r="DU7" s="25">
        <v>52.44</v>
      </c>
      <c r="DV7" s="25">
        <v>52.33</v>
      </c>
      <c r="DW7" s="25">
        <v>52.21</v>
      </c>
      <c r="DX7" s="25">
        <v>18.829999999999998</v>
      </c>
      <c r="DY7" s="25">
        <v>18.05</v>
      </c>
      <c r="DZ7" s="25">
        <v>14.28</v>
      </c>
      <c r="EA7" s="25">
        <v>12.77</v>
      </c>
      <c r="EB7" s="25">
        <v>11.15</v>
      </c>
      <c r="EC7" s="25">
        <v>16.16</v>
      </c>
      <c r="ED7" s="25">
        <v>0.85</v>
      </c>
      <c r="EE7" s="25">
        <v>0.8</v>
      </c>
      <c r="EF7" s="25">
        <v>0</v>
      </c>
      <c r="EG7" s="25">
        <v>0</v>
      </c>
      <c r="EH7" s="25">
        <v>0</v>
      </c>
      <c r="EI7" s="25">
        <v>0.96</v>
      </c>
      <c r="EJ7" s="25">
        <v>0.37</v>
      </c>
      <c r="EK7" s="25">
        <v>0.23</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眞田 順司</cp:lastModifiedBy>
  <dcterms:created xsi:type="dcterms:W3CDTF">2025-12-12T09:18:01Z</dcterms:created>
  <dcterms:modified xsi:type="dcterms:W3CDTF">2026-01-26T02:00:55Z</dcterms:modified>
  <cp:category/>
</cp:coreProperties>
</file>