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総務\税務\01_管理納税\80 庶務一般\広報関係\市公式ウェブサイト\R4\"/>
    </mc:Choice>
  </mc:AlternateContent>
  <xr:revisionPtr revIDLastSave="0" documentId="13_ncr:1_{640FB0EB-B4B6-444E-843A-242BD6941828}" xr6:coauthVersionLast="43" xr6:coauthVersionMax="43" xr10:uidLastSave="{00000000-0000-0000-0000-000000000000}"/>
  <bookViews>
    <workbookView xWindow="-108" yWindow="-108" windowWidth="23256" windowHeight="12720" tabRatio="863" xr2:uid="{00000000-000D-0000-FFFF-FFFF00000000}"/>
  </bookViews>
  <sheets>
    <sheet name="差押金額計算書" sheetId="13" r:id="rId1"/>
    <sheet name="計算例" sheetId="35" r:id="rId2"/>
  </sheets>
  <definedNames>
    <definedName name="_xlnm.Print_Area" localSheetId="1">計算例!$A$1:$P$52</definedName>
    <definedName name="_xlnm.Print_Area" localSheetId="0">差押金額計算書!$A$1:$P$52</definedName>
  </definedNames>
  <calcPr calcId="181029"/>
</workbook>
</file>

<file path=xl/calcChain.xml><?xml version="1.0" encoding="utf-8"?>
<calcChain xmlns="http://schemas.openxmlformats.org/spreadsheetml/2006/main">
  <c r="L25" i="13" l="1"/>
  <c r="L24" i="13"/>
  <c r="J25" i="13"/>
  <c r="J24" i="13"/>
  <c r="J25" i="35"/>
  <c r="J24" i="35"/>
  <c r="J19" i="35" l="1"/>
  <c r="L24" i="35"/>
  <c r="L23" i="35"/>
  <c r="N22" i="35"/>
  <c r="L22" i="35"/>
  <c r="I22" i="35"/>
  <c r="L20" i="35"/>
  <c r="J20" i="35"/>
  <c r="N19" i="35"/>
  <c r="L19" i="35"/>
  <c r="N18" i="35"/>
  <c r="L18" i="35"/>
  <c r="J18" i="35"/>
  <c r="N17" i="35"/>
  <c r="L17" i="35"/>
  <c r="J17" i="35"/>
  <c r="N16" i="35"/>
  <c r="L16" i="35"/>
  <c r="J16" i="35"/>
  <c r="J22" i="35" l="1"/>
  <c r="J23" i="35" s="1"/>
  <c r="L19" i="13" l="1"/>
  <c r="L18" i="13"/>
  <c r="L17" i="13"/>
  <c r="L16" i="13"/>
  <c r="L22" i="13" l="1"/>
  <c r="L23" i="13" s="1"/>
  <c r="N22" i="13"/>
  <c r="I22" i="13"/>
  <c r="N16" i="13"/>
  <c r="L20" i="13"/>
  <c r="N19" i="13"/>
  <c r="N18" i="13"/>
  <c r="N17" i="13"/>
  <c r="J16" i="13"/>
  <c r="J20" i="13"/>
  <c r="J19" i="13" l="1"/>
  <c r="J18" i="13"/>
  <c r="J17" i="13"/>
  <c r="J22" i="13" l="1"/>
  <c r="J23" i="13"/>
</calcChain>
</file>

<file path=xl/sharedStrings.xml><?xml version="1.0" encoding="utf-8"?>
<sst xmlns="http://schemas.openxmlformats.org/spreadsheetml/2006/main" count="132" uniqueCount="64">
  <si>
    <t>差押金額計算書（給料・賃金等）</t>
    <rPh sb="0" eb="2">
      <t>サシオサエ</t>
    </rPh>
    <rPh sb="2" eb="4">
      <t>キンガク</t>
    </rPh>
    <rPh sb="4" eb="6">
      <t>ケイサン</t>
    </rPh>
    <rPh sb="6" eb="7">
      <t>ショ</t>
    </rPh>
    <rPh sb="8" eb="10">
      <t>キュウリョウ</t>
    </rPh>
    <rPh sb="11" eb="13">
      <t>チンギン</t>
    </rPh>
    <rPh sb="13" eb="14">
      <t>トウ</t>
    </rPh>
    <phoneticPr fontId="2"/>
  </si>
  <si>
    <t>　このたび、市税滞納処分のため、差押えをしました給与債権については、国税徴収法第76条第1項の規定に基づき差押えが禁止されている金額がありますので、この計算書により差押金額を算定し、裾野市宛に送付してください。</t>
    <rPh sb="6" eb="7">
      <t>シ</t>
    </rPh>
    <rPh sb="7" eb="8">
      <t>ゼイ</t>
    </rPh>
    <rPh sb="8" eb="10">
      <t>タイノウ</t>
    </rPh>
    <rPh sb="10" eb="12">
      <t>ショブン</t>
    </rPh>
    <rPh sb="16" eb="18">
      <t>サシオサ</t>
    </rPh>
    <rPh sb="24" eb="26">
      <t>キュウヨ</t>
    </rPh>
    <rPh sb="26" eb="28">
      <t>サイケン</t>
    </rPh>
    <rPh sb="34" eb="36">
      <t>コクゼイ</t>
    </rPh>
    <rPh sb="36" eb="38">
      <t>チョウシュウ</t>
    </rPh>
    <rPh sb="38" eb="39">
      <t>ホウ</t>
    </rPh>
    <rPh sb="39" eb="40">
      <t>ダイ</t>
    </rPh>
    <rPh sb="42" eb="43">
      <t>ジョウ</t>
    </rPh>
    <rPh sb="43" eb="44">
      <t>ダイ</t>
    </rPh>
    <rPh sb="45" eb="46">
      <t>コウ</t>
    </rPh>
    <rPh sb="47" eb="49">
      <t>キテイ</t>
    </rPh>
    <rPh sb="50" eb="51">
      <t>モト</t>
    </rPh>
    <rPh sb="53" eb="55">
      <t>サシオサ</t>
    </rPh>
    <rPh sb="57" eb="59">
      <t>キンシ</t>
    </rPh>
    <rPh sb="64" eb="66">
      <t>キンガク</t>
    </rPh>
    <rPh sb="76" eb="78">
      <t>ケイサン</t>
    </rPh>
    <rPh sb="78" eb="79">
      <t>ショ</t>
    </rPh>
    <rPh sb="82" eb="84">
      <t>サシオサ</t>
    </rPh>
    <rPh sb="84" eb="85">
      <t>キン</t>
    </rPh>
    <rPh sb="85" eb="86">
      <t>ガク</t>
    </rPh>
    <rPh sb="87" eb="89">
      <t>サンテイ</t>
    </rPh>
    <rPh sb="91" eb="94">
      <t>スソノシ</t>
    </rPh>
    <rPh sb="94" eb="95">
      <t>ア</t>
    </rPh>
    <rPh sb="96" eb="98">
      <t>ソウフ</t>
    </rPh>
    <phoneticPr fontId="2"/>
  </si>
  <si>
    <t>区　　　分</t>
    <rPh sb="0" eb="1">
      <t>ク</t>
    </rPh>
    <rPh sb="4" eb="5">
      <t>ブン</t>
    </rPh>
    <phoneticPr fontId="2"/>
  </si>
  <si>
    <t>給料等の月額</t>
    <rPh sb="0" eb="2">
      <t>キュウリョウ</t>
    </rPh>
    <rPh sb="2" eb="3">
      <t>トウ</t>
    </rPh>
    <rPh sb="4" eb="5">
      <t>ツキ</t>
    </rPh>
    <rPh sb="5" eb="6">
      <t>ガク</t>
    </rPh>
    <phoneticPr fontId="2"/>
  </si>
  <si>
    <t>その月の給料等から差し引く源泉徴収所得税額</t>
    <rPh sb="2" eb="3">
      <t>ツキ</t>
    </rPh>
    <rPh sb="4" eb="6">
      <t>キュウリョウ</t>
    </rPh>
    <rPh sb="6" eb="7">
      <t>トウ</t>
    </rPh>
    <rPh sb="9" eb="10">
      <t>サ</t>
    </rPh>
    <rPh sb="11" eb="12">
      <t>ヒ</t>
    </rPh>
    <rPh sb="13" eb="15">
      <t>ゲンセン</t>
    </rPh>
    <rPh sb="15" eb="17">
      <t>チョウシュウ</t>
    </rPh>
    <rPh sb="17" eb="19">
      <t>ショトク</t>
    </rPh>
    <rPh sb="19" eb="20">
      <t>ゼイ</t>
    </rPh>
    <rPh sb="20" eb="21">
      <t>ガク</t>
    </rPh>
    <phoneticPr fontId="2"/>
  </si>
  <si>
    <t>　　　　　　　　〃　　　　　　　　　住民税額</t>
    <rPh sb="18" eb="21">
      <t>ジュウミンゼイ</t>
    </rPh>
    <rPh sb="21" eb="22">
      <t>ガク</t>
    </rPh>
    <phoneticPr fontId="2"/>
  </si>
  <si>
    <t>　　　　　　　　〃　　　　　　　　　社会保険料等の金額</t>
    <rPh sb="18" eb="20">
      <t>シャカイ</t>
    </rPh>
    <rPh sb="20" eb="22">
      <t>ホケン</t>
    </rPh>
    <rPh sb="22" eb="23">
      <t>リョウ</t>
    </rPh>
    <rPh sb="23" eb="24">
      <t>トウ</t>
    </rPh>
    <rPh sb="25" eb="26">
      <t>キン</t>
    </rPh>
    <phoneticPr fontId="2"/>
  </si>
  <si>
    <t>一月勤務用（通常は１）</t>
    <rPh sb="0" eb="1">
      <t>イチ</t>
    </rPh>
    <rPh sb="1" eb="2">
      <t>ツキ</t>
    </rPh>
    <rPh sb="2" eb="4">
      <t>キンム</t>
    </rPh>
    <rPh sb="4" eb="5">
      <t>ヨウ</t>
    </rPh>
    <rPh sb="6" eb="8">
      <t>ツウジョウ</t>
    </rPh>
    <phoneticPr fontId="2"/>
  </si>
  <si>
    <t>区分</t>
    <rPh sb="0" eb="2">
      <t>クブン</t>
    </rPh>
    <phoneticPr fontId="2"/>
  </si>
  <si>
    <t>調整後金額（円）</t>
    <rPh sb="0" eb="2">
      <t>チョウセイ</t>
    </rPh>
    <rPh sb="2" eb="3">
      <t>ゴ</t>
    </rPh>
    <rPh sb="3" eb="4">
      <t>キン</t>
    </rPh>
    <rPh sb="4" eb="5">
      <t>ガク</t>
    </rPh>
    <rPh sb="6" eb="7">
      <t>エン</t>
    </rPh>
    <phoneticPr fontId="2"/>
  </si>
  <si>
    <t>①給料等の月額</t>
    <rPh sb="1" eb="3">
      <t>キュウリョウ</t>
    </rPh>
    <rPh sb="3" eb="4">
      <t>トウ</t>
    </rPh>
    <rPh sb="5" eb="6">
      <t>ツキ</t>
    </rPh>
    <rPh sb="6" eb="7">
      <t>ガク</t>
    </rPh>
    <phoneticPr fontId="2"/>
  </si>
  <si>
    <t>②国税徴収法</t>
    <rPh sb="1" eb="3">
      <t>コクゼイ</t>
    </rPh>
    <rPh sb="3" eb="5">
      <t>チョウシュウ</t>
    </rPh>
    <rPh sb="5" eb="6">
      <t>ホウ</t>
    </rPh>
    <phoneticPr fontId="2"/>
  </si>
  <si>
    <t>１号</t>
    <rPh sb="1" eb="2">
      <t>ゴウ</t>
    </rPh>
    <phoneticPr fontId="2"/>
  </si>
  <si>
    <t>給料等から差し引いている源泉徴収所得税</t>
    <rPh sb="0" eb="2">
      <t>キュウリョウ</t>
    </rPh>
    <rPh sb="2" eb="3">
      <t>トウ</t>
    </rPh>
    <rPh sb="5" eb="6">
      <t>サ</t>
    </rPh>
    <rPh sb="7" eb="8">
      <t>ヒ</t>
    </rPh>
    <rPh sb="12" eb="14">
      <t>ゲンセン</t>
    </rPh>
    <rPh sb="14" eb="16">
      <t>チョウシュウ</t>
    </rPh>
    <rPh sb="16" eb="18">
      <t>ショトク</t>
    </rPh>
    <rPh sb="18" eb="19">
      <t>ゼイ</t>
    </rPh>
    <phoneticPr fontId="2"/>
  </si>
  <si>
    <t>　第76条第1項</t>
    <rPh sb="1" eb="2">
      <t>ダイ</t>
    </rPh>
    <rPh sb="4" eb="5">
      <t>ジョウ</t>
    </rPh>
    <rPh sb="5" eb="6">
      <t>ダイ</t>
    </rPh>
    <rPh sb="7" eb="8">
      <t>コウ</t>
    </rPh>
    <phoneticPr fontId="2"/>
  </si>
  <si>
    <t>２号</t>
    <rPh sb="1" eb="2">
      <t>ゴウ</t>
    </rPh>
    <phoneticPr fontId="2"/>
  </si>
  <si>
    <t>　　　　　　〃　　　　　　　　　住民税額</t>
    <rPh sb="16" eb="18">
      <t>ジュウミン</t>
    </rPh>
    <rPh sb="18" eb="20">
      <t>ゼイガク</t>
    </rPh>
    <phoneticPr fontId="2"/>
  </si>
  <si>
    <t>　に定める</t>
    <rPh sb="2" eb="3">
      <t>サダ</t>
    </rPh>
    <phoneticPr fontId="2"/>
  </si>
  <si>
    <t>３号</t>
    <rPh sb="1" eb="2">
      <t>ゴウ</t>
    </rPh>
    <phoneticPr fontId="2"/>
  </si>
  <si>
    <t>　　　　　　〃　　　　　　　　　社会保険料等の金額</t>
    <rPh sb="16" eb="18">
      <t>シャカイ</t>
    </rPh>
    <rPh sb="18" eb="20">
      <t>ホケン</t>
    </rPh>
    <rPh sb="20" eb="21">
      <t>リョウ</t>
    </rPh>
    <rPh sb="21" eb="22">
      <t>トウ</t>
    </rPh>
    <rPh sb="23" eb="24">
      <t>キン</t>
    </rPh>
    <phoneticPr fontId="2"/>
  </si>
  <si>
    <t>　差押禁止額</t>
    <rPh sb="1" eb="3">
      <t>サシオサエ</t>
    </rPh>
    <rPh sb="3" eb="5">
      <t>キンシ</t>
    </rPh>
    <rPh sb="5" eb="6">
      <t>ガク</t>
    </rPh>
    <phoneticPr fontId="2"/>
  </si>
  <si>
    <t>４号</t>
    <rPh sb="1" eb="2">
      <t>ゴウ</t>
    </rPh>
    <phoneticPr fontId="2"/>
  </si>
  <si>
    <t>５号</t>
    <rPh sb="1" eb="2">
      <t>ゴウ</t>
    </rPh>
    <phoneticPr fontId="2"/>
  </si>
  <si>
    <t>｛①-(1号+2号+3号+4号)｝×20/100
ただし、「4号×2」の金額を限度とする</t>
    <rPh sb="5" eb="6">
      <t>ゴウ</t>
    </rPh>
    <rPh sb="8" eb="9">
      <t>ゴウ</t>
    </rPh>
    <rPh sb="11" eb="12">
      <t>ゴウ</t>
    </rPh>
    <rPh sb="14" eb="15">
      <t>ゴウ</t>
    </rPh>
    <rPh sb="31" eb="32">
      <t>ゴウ</t>
    </rPh>
    <rPh sb="36" eb="38">
      <t>キンガク</t>
    </rPh>
    <rPh sb="39" eb="41">
      <t>ゲンド</t>
    </rPh>
    <phoneticPr fontId="2"/>
  </si>
  <si>
    <t>計</t>
    <rPh sb="0" eb="1">
      <t>ケイ</t>
    </rPh>
    <phoneticPr fontId="2"/>
  </si>
  <si>
    <t>1号+2号+3号+4号+5号の合計金額</t>
    <rPh sb="13" eb="14">
      <t>ゴウ</t>
    </rPh>
    <rPh sb="15" eb="17">
      <t>ゴウケイ</t>
    </rPh>
    <rPh sb="17" eb="19">
      <t>キンガク</t>
    </rPh>
    <phoneticPr fontId="2"/>
  </si>
  <si>
    <t>①－（②欄の計）</t>
    <rPh sb="4" eb="5">
      <t>ラン</t>
    </rPh>
    <rPh sb="6" eb="7">
      <t>ケイ</t>
    </rPh>
    <phoneticPr fontId="2"/>
  </si>
  <si>
    <t>　　　ものです。金額は100,000円に1人増えるごとに45,000円を加算します。</t>
    <rPh sb="18" eb="19">
      <t>エン</t>
    </rPh>
    <phoneticPr fontId="2"/>
  </si>
  <si>
    <t>　　合算金額により計算し、すでに差押えた金額を控除した金額となります。</t>
    <rPh sb="9" eb="11">
      <t>ケイサン</t>
    </rPh>
    <rPh sb="16" eb="18">
      <t>サシオサ</t>
    </rPh>
    <rPh sb="20" eb="22">
      <t>キンガク</t>
    </rPh>
    <rPh sb="23" eb="25">
      <t>コウジョ</t>
    </rPh>
    <rPh sb="27" eb="28">
      <t>キン</t>
    </rPh>
    <rPh sb="28" eb="29">
      <t>ガク</t>
    </rPh>
    <phoneticPr fontId="2"/>
  </si>
  <si>
    <t>　　　□ 納入通知書により払込</t>
    <rPh sb="5" eb="7">
      <t>ノウニュウ</t>
    </rPh>
    <rPh sb="7" eb="10">
      <t>ツウチショ</t>
    </rPh>
    <rPh sb="13" eb="14">
      <t>ハラ</t>
    </rPh>
    <rPh sb="14" eb="15">
      <t>コ</t>
    </rPh>
    <phoneticPr fontId="2"/>
  </si>
  <si>
    <t>　　　□ 指定口座（別段預金）へ振込　　・振込手数料差引の場合の手数料金額　（　　　　　　　円 ）</t>
    <rPh sb="10" eb="12">
      <t>ベツダン</t>
    </rPh>
    <rPh sb="12" eb="14">
      <t>ヨキン</t>
    </rPh>
    <rPh sb="21" eb="23">
      <t>フリコミ</t>
    </rPh>
    <rPh sb="23" eb="26">
      <t>テスウリョウ</t>
    </rPh>
    <rPh sb="26" eb="28">
      <t>サシヒキ</t>
    </rPh>
    <rPh sb="29" eb="31">
      <t>バアイ</t>
    </rPh>
    <rPh sb="35" eb="37">
      <t>キンガク</t>
    </rPh>
    <rPh sb="46" eb="47">
      <t>エン</t>
    </rPh>
    <phoneticPr fontId="2"/>
  </si>
  <si>
    <t>　　　□ 指定口座（普通預金）へ振込　　・振込手数料差引の場合の手数料金額　（　　　　　　　円 ）</t>
    <rPh sb="10" eb="12">
      <t>フツウ</t>
    </rPh>
    <rPh sb="12" eb="14">
      <t>ヨキン</t>
    </rPh>
    <rPh sb="21" eb="23">
      <t>フリコミ</t>
    </rPh>
    <rPh sb="23" eb="26">
      <t>テスウリョウ</t>
    </rPh>
    <rPh sb="26" eb="28">
      <t>サシヒキ</t>
    </rPh>
    <rPh sb="29" eb="31">
      <t>バアイ</t>
    </rPh>
    <rPh sb="35" eb="37">
      <t>キンガク</t>
    </rPh>
    <rPh sb="46" eb="47">
      <t>エン</t>
    </rPh>
    <phoneticPr fontId="2"/>
  </si>
  <si>
    <t>計算上の留意点</t>
    <rPh sb="0" eb="2">
      <t>ケイサン</t>
    </rPh>
    <rPh sb="2" eb="3">
      <t>ウエ</t>
    </rPh>
    <rPh sb="4" eb="6">
      <t>リュウイ</t>
    </rPh>
    <rPh sb="6" eb="7">
      <t>テン</t>
    </rPh>
    <phoneticPr fontId="2"/>
  </si>
  <si>
    <t>　　(1)差押可能金額の計算にあたっては、その計算の基礎となる期間が一月未満の時は100円未満の端数を、</t>
    <rPh sb="5" eb="7">
      <t>サシオサエ</t>
    </rPh>
    <rPh sb="7" eb="9">
      <t>カノウ</t>
    </rPh>
    <rPh sb="9" eb="11">
      <t>キンガク</t>
    </rPh>
    <rPh sb="12" eb="14">
      <t>ケイサン</t>
    </rPh>
    <rPh sb="23" eb="25">
      <t>ケイサン</t>
    </rPh>
    <rPh sb="26" eb="28">
      <t>キソ</t>
    </rPh>
    <rPh sb="31" eb="33">
      <t>キカン</t>
    </rPh>
    <rPh sb="34" eb="35">
      <t>イチ</t>
    </rPh>
    <rPh sb="35" eb="36">
      <t>ツキ</t>
    </rPh>
    <rPh sb="36" eb="38">
      <t>ミマン</t>
    </rPh>
    <rPh sb="39" eb="40">
      <t>トキ</t>
    </rPh>
    <phoneticPr fontId="2"/>
  </si>
  <si>
    <t>　　　　一月以上のときは1,000円未満の端数を、それぞれ次のように計算してください。</t>
    <rPh sb="4" eb="5">
      <t>イチ</t>
    </rPh>
    <rPh sb="5" eb="6">
      <t>ツキ</t>
    </rPh>
    <rPh sb="6" eb="8">
      <t>イジョウ</t>
    </rPh>
    <rPh sb="17" eb="18">
      <t>エン</t>
    </rPh>
    <rPh sb="18" eb="20">
      <t>ミマン</t>
    </rPh>
    <rPh sb="21" eb="23">
      <t>ハスウ</t>
    </rPh>
    <rPh sb="29" eb="30">
      <t>ツギ</t>
    </rPh>
    <phoneticPr fontId="2"/>
  </si>
  <si>
    <t>　　　　　ア．①の給料等の月額については、切り捨てる。</t>
    <rPh sb="9" eb="11">
      <t>キュウリョウ</t>
    </rPh>
    <rPh sb="11" eb="12">
      <t>トウ</t>
    </rPh>
    <rPh sb="13" eb="15">
      <t>ゲツガク</t>
    </rPh>
    <rPh sb="21" eb="22">
      <t>キ</t>
    </rPh>
    <rPh sb="23" eb="24">
      <t>ス</t>
    </rPh>
    <phoneticPr fontId="2"/>
  </si>
  <si>
    <t>　　　　　イ．②の国税徴収法第76条第1項に定める差押禁止額については切り上げる。</t>
    <rPh sb="9" eb="11">
      <t>コクゼイ</t>
    </rPh>
    <rPh sb="11" eb="13">
      <t>チョウシュウ</t>
    </rPh>
    <rPh sb="13" eb="14">
      <t>ホウ</t>
    </rPh>
    <rPh sb="14" eb="15">
      <t>ダイ</t>
    </rPh>
    <rPh sb="17" eb="18">
      <t>ジョウ</t>
    </rPh>
    <rPh sb="18" eb="19">
      <t>ダイ</t>
    </rPh>
    <rPh sb="20" eb="21">
      <t>コウ</t>
    </rPh>
    <rPh sb="22" eb="23">
      <t>サダ</t>
    </rPh>
    <rPh sb="25" eb="27">
      <t>サシオサエ</t>
    </rPh>
    <rPh sb="27" eb="29">
      <t>キンシ</t>
    </rPh>
    <rPh sb="29" eb="30">
      <t>ガク</t>
    </rPh>
    <rPh sb="35" eb="36">
      <t>キ</t>
    </rPh>
    <rPh sb="37" eb="38">
      <t>ア</t>
    </rPh>
    <phoneticPr fontId="2"/>
  </si>
  <si>
    <t>　　(2)その他、不明な点は下記までお問い合せください。</t>
    <rPh sb="7" eb="8">
      <t>タ</t>
    </rPh>
    <rPh sb="9" eb="11">
      <t>フメイ</t>
    </rPh>
    <rPh sb="12" eb="13">
      <t>テン</t>
    </rPh>
    <rPh sb="14" eb="16">
      <t>カキ</t>
    </rPh>
    <rPh sb="19" eb="20">
      <t>ト</t>
    </rPh>
    <rPh sb="21" eb="22">
      <t>アワ</t>
    </rPh>
    <phoneticPr fontId="2"/>
  </si>
  <si>
    <t>　（ＦＡＸ ０５５－９９５－１８６３）</t>
    <phoneticPr fontId="2"/>
  </si>
  <si>
    <t>　</t>
    <phoneticPr fontId="2"/>
  </si>
  <si>
    <t>裾野市役所税務課　宛</t>
    <rPh sb="0" eb="2">
      <t>スソノ</t>
    </rPh>
    <rPh sb="2" eb="5">
      <t>シヤクショ</t>
    </rPh>
    <rPh sb="5" eb="7">
      <t>ゼイム</t>
    </rPh>
    <rPh sb="7" eb="8">
      <t>カ</t>
    </rPh>
    <rPh sb="9" eb="10">
      <t>アテ</t>
    </rPh>
    <phoneticPr fontId="2"/>
  </si>
  <si>
    <t>　差押金の払込方法　　該当する方法に✓してください。</t>
    <rPh sb="1" eb="3">
      <t>サシオサ</t>
    </rPh>
    <rPh sb="3" eb="4">
      <t>キン</t>
    </rPh>
    <rPh sb="5" eb="6">
      <t>ハラ</t>
    </rPh>
    <rPh sb="6" eb="7">
      <t>コ</t>
    </rPh>
    <rPh sb="7" eb="9">
      <t>ホウホウ</t>
    </rPh>
    <rPh sb="11" eb="13">
      <t>ガイトウ</t>
    </rPh>
    <rPh sb="15" eb="17">
      <t>ホウホウ</t>
    </rPh>
    <phoneticPr fontId="2"/>
  </si>
  <si>
    <r>
      <t>　</t>
    </r>
    <r>
      <rPr>
        <u/>
        <sz val="10"/>
        <rFont val="ＭＳ Ｐゴシック"/>
        <family val="3"/>
        <charset val="128"/>
      </rPr>
      <t>払込(予定)日　　令和　　　　年　　　　月　　　　日</t>
    </r>
    <rPh sb="1" eb="3">
      <t>ハライコミ</t>
    </rPh>
    <rPh sb="4" eb="6">
      <t>ヨテイ</t>
    </rPh>
    <rPh sb="7" eb="8">
      <t>ヒ</t>
    </rPh>
    <rPh sb="10" eb="12">
      <t>レイワ</t>
    </rPh>
    <rPh sb="16" eb="17">
      <t>ネン</t>
    </rPh>
    <rPh sb="21" eb="22">
      <t>ツキ</t>
    </rPh>
    <rPh sb="26" eb="27">
      <t>ヒ</t>
    </rPh>
    <phoneticPr fontId="2"/>
  </si>
  <si>
    <t>.</t>
    <phoneticPr fontId="2"/>
  </si>
  <si>
    <r>
      <t>本人を含む家族人数</t>
    </r>
    <r>
      <rPr>
        <b/>
        <sz val="10"/>
        <rFont val="ＭＳ Ｐゴシック"/>
        <family val="3"/>
        <charset val="128"/>
      </rPr>
      <t>（</t>
    </r>
    <phoneticPr fontId="2"/>
  </si>
  <si>
    <r>
      <rPr>
        <b/>
        <sz val="10"/>
        <rFont val="ＭＳ Ｐゴシック"/>
        <family val="3"/>
        <charset val="128"/>
      </rPr>
      <t>）</t>
    </r>
    <r>
      <rPr>
        <sz val="10"/>
        <rFont val="ＭＳ Ｐゴシック"/>
        <family val="3"/>
        <charset val="128"/>
      </rPr>
      <t>人</t>
    </r>
    <phoneticPr fontId="2"/>
  </si>
  <si>
    <t>→端数調整後、①欄へ転記</t>
    <phoneticPr fontId="2"/>
  </si>
  <si>
    <t>→端数調整後、「１号」欄へ転記</t>
    <phoneticPr fontId="2"/>
  </si>
  <si>
    <t>→　 　〃　　、「２号」欄へ転記</t>
    <phoneticPr fontId="2"/>
  </si>
  <si>
    <t>→　 　〃　　、「３号」欄へ転記</t>
    <phoneticPr fontId="2"/>
  </si>
  <si>
    <t>本人を含む家族人数に対応する金額 ※2</t>
    <rPh sb="0" eb="2">
      <t>ホンニン</t>
    </rPh>
    <rPh sb="3" eb="4">
      <t>フク</t>
    </rPh>
    <rPh sb="5" eb="7">
      <t>カゾク</t>
    </rPh>
    <rPh sb="7" eb="9">
      <t>ニンズウ</t>
    </rPh>
    <rPh sb="10" eb="12">
      <t>タイオウ</t>
    </rPh>
    <rPh sb="14" eb="16">
      <t>キンガク</t>
    </rPh>
    <phoneticPr fontId="2"/>
  </si>
  <si>
    <t>差押可能額 ※3</t>
    <rPh sb="0" eb="2">
      <t>サシオサエ</t>
    </rPh>
    <rPh sb="2" eb="4">
      <t>カノウ</t>
    </rPh>
    <rPh sb="4" eb="5">
      <t>ガク</t>
    </rPh>
    <phoneticPr fontId="2"/>
  </si>
  <si>
    <t>差押金額 ※4</t>
    <rPh sb="0" eb="2">
      <t>サシオサエ</t>
    </rPh>
    <rPh sb="2" eb="4">
      <t>キンガク</t>
    </rPh>
    <phoneticPr fontId="2"/>
  </si>
  <si>
    <t>※２　家族人数とは、滞納者本人に、滞納者と生計を一にする配偶者（事実上の配偶者を含む）その他の親族数を加えた</t>
    <phoneticPr fontId="2"/>
  </si>
  <si>
    <t>※３　賞与支給月等で給与支給日が複数ある月の２回目以降の給与支給日の差押可能額については当月支給額の</t>
    <rPh sb="3" eb="5">
      <t>ショウヨ</t>
    </rPh>
    <rPh sb="5" eb="7">
      <t>シキュウ</t>
    </rPh>
    <rPh sb="7" eb="8">
      <t>ツキ</t>
    </rPh>
    <rPh sb="8" eb="9">
      <t>トウ</t>
    </rPh>
    <rPh sb="10" eb="12">
      <t>キュウヨ</t>
    </rPh>
    <rPh sb="12" eb="14">
      <t>シキュウ</t>
    </rPh>
    <rPh sb="14" eb="15">
      <t>ヒ</t>
    </rPh>
    <rPh sb="16" eb="18">
      <t>フクスウ</t>
    </rPh>
    <rPh sb="20" eb="21">
      <t>ツキ</t>
    </rPh>
    <rPh sb="23" eb="25">
      <t>カイメ</t>
    </rPh>
    <rPh sb="25" eb="27">
      <t>イコウ</t>
    </rPh>
    <rPh sb="28" eb="30">
      <t>キュウヨ</t>
    </rPh>
    <rPh sb="30" eb="32">
      <t>シキュウ</t>
    </rPh>
    <rPh sb="32" eb="33">
      <t>ヒ</t>
    </rPh>
    <rPh sb="34" eb="36">
      <t>サシオサエ</t>
    </rPh>
    <rPh sb="36" eb="38">
      <t>カノウ</t>
    </rPh>
    <rPh sb="38" eb="39">
      <t>ガク</t>
    </rPh>
    <phoneticPr fontId="2"/>
  </si>
  <si>
    <t>※４　差押に係る滞納金額（延滞金及び加算金を含む）が差押可能額を下回る場合には、滞納金額を限度としてください。</t>
    <rPh sb="3" eb="5">
      <t>サシオサエ</t>
    </rPh>
    <rPh sb="6" eb="7">
      <t>カカ</t>
    </rPh>
    <rPh sb="8" eb="10">
      <t>タイノウ</t>
    </rPh>
    <rPh sb="10" eb="11">
      <t>キン</t>
    </rPh>
    <rPh sb="11" eb="12">
      <t>ガク</t>
    </rPh>
    <rPh sb="13" eb="15">
      <t>エンタイ</t>
    </rPh>
    <rPh sb="15" eb="16">
      <t>キン</t>
    </rPh>
    <rPh sb="16" eb="17">
      <t>オヨ</t>
    </rPh>
    <rPh sb="18" eb="21">
      <t>カサンキン</t>
    </rPh>
    <rPh sb="22" eb="23">
      <t>フク</t>
    </rPh>
    <rPh sb="26" eb="28">
      <t>サシオサエ</t>
    </rPh>
    <rPh sb="28" eb="30">
      <t>カノウ</t>
    </rPh>
    <rPh sb="30" eb="31">
      <t>ガク</t>
    </rPh>
    <rPh sb="32" eb="33">
      <t>シタ</t>
    </rPh>
    <rPh sb="33" eb="34">
      <t>マワ</t>
    </rPh>
    <rPh sb="35" eb="37">
      <t>バアイ</t>
    </rPh>
    <rPh sb="40" eb="42">
      <t>タイノウ</t>
    </rPh>
    <rPh sb="42" eb="44">
      <t>キンガク</t>
    </rPh>
    <phoneticPr fontId="2"/>
  </si>
  <si>
    <t>月内２回目支給
実金額(円) ※1</t>
    <phoneticPr fontId="2"/>
  </si>
  <si>
    <t>事業所名（　　　　　　　　　　　　様　）</t>
    <phoneticPr fontId="2"/>
  </si>
  <si>
    <t>対 象 者（　　　　　　　　　　　　様　）</t>
    <phoneticPr fontId="2"/>
  </si>
  <si>
    <t>　　　　　　　　　　　　　　　　　　　問い合せ先　〒410-1192 静岡県裾野市佐野1059
　　　　　　　　　　　　　　　　　　　　　　　　　　　裾野市役所総務部　税務課　徴収対策係
　　　　　　　　　　　　　　　　　　　　　　　　　　　TEL ０５５－９９５－１８１１
　　　　　　　　　　　　　　　　　　　　　　　　　　　FAX ０５５－９９５－１８６３</t>
    <rPh sb="19" eb="20">
      <t>ト</t>
    </rPh>
    <rPh sb="21" eb="22">
      <t>アワ</t>
    </rPh>
    <rPh sb="23" eb="24">
      <t>サキ</t>
    </rPh>
    <rPh sb="35" eb="38">
      <t>シズオカケン</t>
    </rPh>
    <rPh sb="38" eb="41">
      <t>スソノシ</t>
    </rPh>
    <rPh sb="41" eb="43">
      <t>サノ</t>
    </rPh>
    <rPh sb="75" eb="77">
      <t>スソノ</t>
    </rPh>
    <rPh sb="77" eb="80">
      <t>シヤクショ</t>
    </rPh>
    <rPh sb="80" eb="82">
      <t>ソウム</t>
    </rPh>
    <rPh sb="82" eb="83">
      <t>ブ</t>
    </rPh>
    <rPh sb="84" eb="86">
      <t>ゼイム</t>
    </rPh>
    <rPh sb="86" eb="87">
      <t>カ</t>
    </rPh>
    <rPh sb="88" eb="93">
      <t>チョウシュウタイサクカカリ</t>
    </rPh>
    <phoneticPr fontId="2"/>
  </si>
  <si>
    <t xml:space="preserve">
実金額(円) </t>
    <rPh sb="1" eb="2">
      <t>ジツ</t>
    </rPh>
    <rPh sb="2" eb="4">
      <t>キンガク</t>
    </rPh>
    <rPh sb="5" eb="6">
      <t>エン</t>
    </rPh>
    <phoneticPr fontId="2"/>
  </si>
  <si>
    <t>※１給与と賞与など、 同一月内に、差押え対象の支給が２回あるときの２回目の計算に使用します。</t>
    <rPh sb="2" eb="4">
      <t>キュウヨ</t>
    </rPh>
    <rPh sb="5" eb="7">
      <t>ショウヨ</t>
    </rPh>
    <rPh sb="17" eb="19">
      <t>サシオサ</t>
    </rPh>
    <rPh sb="20" eb="22">
      <t>タイショウ</t>
    </rPh>
    <rPh sb="27" eb="28">
      <t>カイ</t>
    </rPh>
    <rPh sb="34" eb="36">
      <t>カイメ</t>
    </rPh>
    <rPh sb="37" eb="39">
      <t>ケイサン</t>
    </rPh>
    <rPh sb="40" eb="42">
      <t>シヨウ</t>
    </rPh>
    <phoneticPr fontId="2"/>
  </si>
  <si>
    <t>( 給与 ・ 賞与 )</t>
    <rPh sb="2" eb="4">
      <t>キュウヨ</t>
    </rPh>
    <rPh sb="7" eb="9">
      <t>ショウヨ</t>
    </rPh>
    <phoneticPr fontId="2"/>
  </si>
  <si>
    <r>
      <t>令和　</t>
    </r>
    <r>
      <rPr>
        <sz val="11"/>
        <color rgb="FFFF0000"/>
        <rFont val="ＭＳ Ｐゴシック"/>
        <family val="3"/>
        <charset val="128"/>
      </rPr>
      <t>〇〇</t>
    </r>
    <r>
      <rPr>
        <sz val="11"/>
        <rFont val="ＭＳ Ｐゴシック"/>
        <family val="3"/>
        <charset val="128"/>
      </rPr>
      <t>　年　</t>
    </r>
    <r>
      <rPr>
        <sz val="11"/>
        <color rgb="FFFF0000"/>
        <rFont val="ＭＳ Ｐゴシック"/>
        <family val="3"/>
        <charset val="128"/>
      </rPr>
      <t>〇〇</t>
    </r>
    <r>
      <rPr>
        <sz val="11"/>
        <rFont val="ＭＳ Ｐゴシック"/>
        <family val="3"/>
        <charset val="128"/>
      </rPr>
      <t xml:space="preserve">　月支給 </t>
    </r>
    <rPh sb="0" eb="2">
      <t>レイワ</t>
    </rPh>
    <rPh sb="6" eb="7">
      <t>ネン</t>
    </rPh>
    <rPh sb="11" eb="12">
      <t>ゲツ</t>
    </rPh>
    <rPh sb="12" eb="14">
      <t>シキュウ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</si>
</sst>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1" fillId="0" borderId="18" xfId="0" applyFont="1" applyBorder="1">
      <alignment vertical="center"/>
    </xf>
    <xf numFmtId="0" fontId="0" fillId="0" borderId="8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1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1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3" fillId="0" borderId="0" xfId="0" applyNumberFormat="1" applyFont="1">
      <alignment vertical="center"/>
    </xf>
    <xf numFmtId="0" fontId="1" fillId="0" borderId="8" xfId="0" applyFont="1" applyBorder="1" applyAlignment="1">
      <alignment vertical="center"/>
    </xf>
    <xf numFmtId="0" fontId="4" fillId="0" borderId="28" xfId="0" applyFont="1" applyBorder="1">
      <alignment vertical="center"/>
    </xf>
    <xf numFmtId="0" fontId="0" fillId="0" borderId="0" xfId="0" applyFont="1" applyBorder="1" applyAlignment="1">
      <alignment horizontal="left" shrinkToFi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shrinkToFit="1"/>
    </xf>
    <xf numFmtId="0" fontId="0" fillId="0" borderId="0" xfId="0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14" fillId="0" borderId="19" xfId="0" applyNumberFormat="1" applyFont="1" applyBorder="1" applyAlignment="1">
      <alignment vertical="center"/>
    </xf>
    <xf numFmtId="176" fontId="14" fillId="0" borderId="20" xfId="0" applyNumberFormat="1" applyFont="1" applyBorder="1" applyAlignment="1">
      <alignment vertical="center"/>
    </xf>
    <xf numFmtId="176" fontId="14" fillId="0" borderId="23" xfId="0" applyNumberFormat="1" applyFont="1" applyBorder="1" applyAlignment="1">
      <alignment vertical="center"/>
    </xf>
    <xf numFmtId="176" fontId="14" fillId="0" borderId="24" xfId="0" applyNumberFormat="1" applyFont="1" applyBorder="1" applyAlignment="1">
      <alignment vertical="center"/>
    </xf>
    <xf numFmtId="176" fontId="14" fillId="0" borderId="25" xfId="0" applyNumberFormat="1" applyFont="1" applyBorder="1" applyAlignment="1">
      <alignment vertical="center"/>
    </xf>
    <xf numFmtId="176" fontId="14" fillId="0" borderId="26" xfId="0" applyNumberFormat="1" applyFont="1" applyBorder="1" applyAlignment="1">
      <alignment vertical="center"/>
    </xf>
    <xf numFmtId="176" fontId="14" fillId="0" borderId="21" xfId="0" applyNumberFormat="1" applyFont="1" applyBorder="1" applyAlignment="1">
      <alignment vertical="center"/>
    </xf>
    <xf numFmtId="176" fontId="14" fillId="0" borderId="22" xfId="0" applyNumberFormat="1" applyFont="1" applyBorder="1" applyAlignment="1">
      <alignment vertical="center"/>
    </xf>
    <xf numFmtId="176" fontId="6" fillId="2" borderId="14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horizontal="right" vertical="center"/>
    </xf>
    <xf numFmtId="176" fontId="6" fillId="2" borderId="30" xfId="0" applyNumberFormat="1" applyFont="1" applyFill="1" applyBorder="1" applyAlignment="1">
      <alignment horizontal="right" vertical="center"/>
    </xf>
    <xf numFmtId="176" fontId="6" fillId="2" borderId="3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544285</xdr:colOff>
      <xdr:row>7</xdr:row>
      <xdr:rowOff>119743</xdr:rowOff>
    </xdr:from>
    <xdr:to>
      <xdr:col>16</xdr:col>
      <xdr:colOff>250370</xdr:colOff>
      <xdr:row>13</xdr:row>
      <xdr:rowOff>12477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7BA537F4-23C9-430E-AF74-FFDD467CDE05}"/>
            </a:ext>
          </a:extLst>
        </xdr:cNvPr>
        <xdr:cNvSpPr/>
      </xdr:nvSpPr>
      <xdr:spPr>
        <a:xfrm>
          <a:off x="8654142" y="2514600"/>
          <a:ext cx="326571" cy="1122820"/>
        </a:xfrm>
        <a:prstGeom prst="rightBrace">
          <a:avLst>
            <a:gd name="adj1" fmla="val 3833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326570</xdr:colOff>
      <xdr:row>9</xdr:row>
      <xdr:rowOff>76200</xdr:rowOff>
    </xdr:from>
    <xdr:to>
      <xdr:col>17</xdr:col>
      <xdr:colOff>468084</xdr:colOff>
      <xdr:row>11</xdr:row>
      <xdr:rowOff>42120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DBC4627-250B-4EC1-A9DA-E35E8C1D8FDC}"/>
            </a:ext>
          </a:extLst>
        </xdr:cNvPr>
        <xdr:cNvSpPr txBox="1"/>
      </xdr:nvSpPr>
      <xdr:spPr>
        <a:xfrm>
          <a:off x="9056913" y="2906486"/>
          <a:ext cx="762000" cy="444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入力</a:t>
          </a:r>
        </a:p>
      </xdr:txBody>
    </xdr:sp>
    <xdr:clientData/>
  </xdr:twoCellAnchor>
  <xdr:twoCellAnchor>
    <xdr:from>
      <xdr:col>15</xdr:col>
      <xdr:colOff>511628</xdr:colOff>
      <xdr:row>14</xdr:row>
      <xdr:rowOff>65314</xdr:rowOff>
    </xdr:from>
    <xdr:to>
      <xdr:col>16</xdr:col>
      <xdr:colOff>250370</xdr:colOff>
      <xdr:row>25</xdr:row>
      <xdr:rowOff>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5375A2F7-9A1E-48CB-B583-FE0EE060FA36}"/>
            </a:ext>
          </a:extLst>
        </xdr:cNvPr>
        <xdr:cNvSpPr/>
      </xdr:nvSpPr>
      <xdr:spPr>
        <a:xfrm>
          <a:off x="8621485" y="3929743"/>
          <a:ext cx="359228" cy="2754086"/>
        </a:xfrm>
        <a:prstGeom prst="rightBrace">
          <a:avLst>
            <a:gd name="adj1" fmla="val 3833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348341</xdr:colOff>
      <xdr:row>19</xdr:row>
      <xdr:rowOff>65314</xdr:rowOff>
    </xdr:from>
    <xdr:to>
      <xdr:col>18</xdr:col>
      <xdr:colOff>348342</xdr:colOff>
      <xdr:row>21</xdr:row>
      <xdr:rowOff>31233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0FDAC4C-ABC0-4B9F-9CB9-D44C83603055}"/>
            </a:ext>
          </a:extLst>
        </xdr:cNvPr>
        <xdr:cNvSpPr txBox="1"/>
      </xdr:nvSpPr>
      <xdr:spPr>
        <a:xfrm>
          <a:off x="9078684" y="5127171"/>
          <a:ext cx="1240972" cy="444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自動計算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X55"/>
  <sheetViews>
    <sheetView tabSelected="1" zoomScale="70" zoomScaleNormal="70" workbookViewId="0">
      <selection activeCell="P25" sqref="P25"/>
    </sheetView>
  </sheetViews>
  <sheetFormatPr defaultColWidth="9" defaultRowHeight="14.4" x14ac:dyDescent="0.2"/>
  <cols>
    <col min="1" max="1" width="2.33203125" style="1" customWidth="1"/>
    <col min="2" max="2" width="14.21875" style="1" customWidth="1"/>
    <col min="3" max="3" width="5.44140625" style="1" customWidth="1"/>
    <col min="4" max="7" width="9" style="1"/>
    <col min="8" max="9" width="5.6640625" style="1" customWidth="1"/>
    <col min="10" max="13" width="7.5546875" style="1" customWidth="1"/>
    <col min="14" max="16384" width="9" style="1"/>
  </cols>
  <sheetData>
    <row r="1" spans="2:14" ht="23.25" customHeight="1" x14ac:dyDescent="0.2">
      <c r="B1" s="1" t="s">
        <v>40</v>
      </c>
      <c r="H1" s="47"/>
      <c r="I1" s="84" t="s">
        <v>57</v>
      </c>
      <c r="J1" s="85"/>
      <c r="K1" s="85"/>
      <c r="L1" s="85"/>
      <c r="M1" s="85"/>
    </row>
    <row r="2" spans="2:14" ht="23.25" customHeight="1" x14ac:dyDescent="0.2">
      <c r="B2" s="2" t="s">
        <v>38</v>
      </c>
      <c r="H2" s="47"/>
      <c r="I2" s="84" t="s">
        <v>58</v>
      </c>
      <c r="J2" s="85"/>
      <c r="K2" s="85"/>
      <c r="L2" s="85"/>
      <c r="M2" s="85"/>
    </row>
    <row r="3" spans="2:14" ht="23.25" customHeight="1" x14ac:dyDescent="0.2">
      <c r="B3" s="2"/>
      <c r="H3" s="50"/>
      <c r="I3" s="93" t="s">
        <v>63</v>
      </c>
      <c r="J3" s="94"/>
      <c r="K3" s="94"/>
      <c r="L3" s="94"/>
      <c r="M3" s="94"/>
    </row>
    <row r="4" spans="2:14" ht="34.5" customHeight="1" x14ac:dyDescent="0.2">
      <c r="B4" s="95" t="s">
        <v>0</v>
      </c>
      <c r="C4" s="95"/>
      <c r="D4" s="95"/>
      <c r="E4" s="95"/>
      <c r="F4" s="95"/>
      <c r="G4" s="95"/>
      <c r="H4" s="95"/>
      <c r="I4" s="95"/>
      <c r="J4" s="96"/>
      <c r="K4" s="96"/>
      <c r="L4" s="85"/>
      <c r="M4" s="85"/>
    </row>
    <row r="5" spans="2:14" s="5" customFormat="1" ht="45" customHeight="1" x14ac:dyDescent="0.2">
      <c r="B5" s="98" t="s">
        <v>1</v>
      </c>
      <c r="C5" s="99"/>
      <c r="D5" s="99"/>
      <c r="E5" s="99"/>
      <c r="F5" s="99"/>
      <c r="G5" s="99"/>
      <c r="H5" s="99"/>
      <c r="I5" s="99"/>
      <c r="J5" s="99"/>
      <c r="K5" s="99"/>
      <c r="L5" s="100"/>
      <c r="M5" s="100"/>
    </row>
    <row r="6" spans="2:14" ht="4.5" customHeight="1" x14ac:dyDescent="0.2">
      <c r="B6" s="3"/>
      <c r="C6" s="3"/>
      <c r="D6" s="3"/>
      <c r="E6" s="3"/>
      <c r="F6" s="3"/>
      <c r="G6" s="3"/>
      <c r="H6" s="3"/>
      <c r="I6" s="3"/>
      <c r="J6" s="4"/>
      <c r="K6" s="4"/>
    </row>
    <row r="7" spans="2:14" ht="35.4" customHeight="1" x14ac:dyDescent="0.2">
      <c r="B7" s="101" t="s">
        <v>2</v>
      </c>
      <c r="C7" s="102"/>
      <c r="D7" s="102"/>
      <c r="E7" s="102"/>
      <c r="F7" s="102"/>
      <c r="G7" s="102"/>
      <c r="H7" s="103"/>
      <c r="I7" s="103"/>
      <c r="J7" s="91" t="s">
        <v>60</v>
      </c>
      <c r="K7" s="97"/>
      <c r="L7" s="91" t="s">
        <v>56</v>
      </c>
      <c r="M7" s="92"/>
    </row>
    <row r="8" spans="2:14" ht="15" customHeight="1" thickBot="1" x14ac:dyDescent="0.25">
      <c r="B8" s="104"/>
      <c r="C8" s="105"/>
      <c r="D8" s="105"/>
      <c r="E8" s="105"/>
      <c r="F8" s="105"/>
      <c r="G8" s="105"/>
      <c r="H8" s="105"/>
      <c r="I8" s="105"/>
      <c r="J8" s="57" t="s">
        <v>62</v>
      </c>
      <c r="K8" s="58"/>
      <c r="L8" s="57" t="s">
        <v>62</v>
      </c>
      <c r="M8" s="58"/>
    </row>
    <row r="9" spans="2:14" ht="18.899999999999999" customHeight="1" thickBot="1" x14ac:dyDescent="0.25">
      <c r="B9" s="6" t="s">
        <v>3</v>
      </c>
      <c r="C9" s="7"/>
      <c r="D9" s="7"/>
      <c r="E9" s="7"/>
      <c r="F9" s="7"/>
      <c r="G9" s="7"/>
      <c r="H9" s="73"/>
      <c r="I9" s="74"/>
      <c r="J9" s="89"/>
      <c r="K9" s="90"/>
      <c r="L9" s="89"/>
      <c r="M9" s="90"/>
      <c r="N9" s="48" t="s">
        <v>46</v>
      </c>
    </row>
    <row r="10" spans="2:14" ht="18.899999999999999" customHeight="1" x14ac:dyDescent="0.2">
      <c r="B10" s="6" t="s">
        <v>4</v>
      </c>
      <c r="C10" s="7"/>
      <c r="D10" s="7"/>
      <c r="E10" s="7"/>
      <c r="F10" s="7"/>
      <c r="G10" s="7"/>
      <c r="H10" s="73"/>
      <c r="I10" s="74"/>
      <c r="J10" s="86"/>
      <c r="K10" s="87"/>
      <c r="L10" s="86"/>
      <c r="M10" s="87"/>
      <c r="N10" s="48" t="s">
        <v>47</v>
      </c>
    </row>
    <row r="11" spans="2:14" ht="18.899999999999999" customHeight="1" x14ac:dyDescent="0.2">
      <c r="B11" s="6" t="s">
        <v>5</v>
      </c>
      <c r="C11" s="7"/>
      <c r="D11" s="7"/>
      <c r="E11" s="7"/>
      <c r="F11" s="7"/>
      <c r="G11" s="7"/>
      <c r="H11" s="73"/>
      <c r="I11" s="74"/>
      <c r="J11" s="88"/>
      <c r="K11" s="74"/>
      <c r="L11" s="88"/>
      <c r="M11" s="74"/>
      <c r="N11" s="48" t="s">
        <v>48</v>
      </c>
    </row>
    <row r="12" spans="2:14" ht="18.899999999999999" customHeight="1" thickBot="1" x14ac:dyDescent="0.25">
      <c r="B12" s="6" t="s">
        <v>6</v>
      </c>
      <c r="C12" s="7"/>
      <c r="D12" s="7"/>
      <c r="E12" s="7"/>
      <c r="F12" s="7"/>
      <c r="G12" s="7"/>
      <c r="H12" s="73"/>
      <c r="I12" s="74"/>
      <c r="J12" s="75"/>
      <c r="K12" s="76"/>
      <c r="L12" s="75"/>
      <c r="M12" s="76"/>
      <c r="N12" s="48" t="s">
        <v>49</v>
      </c>
    </row>
    <row r="13" spans="2:14" ht="6" customHeight="1" thickBot="1" x14ac:dyDescent="0.25">
      <c r="B13" s="8"/>
      <c r="C13" s="8"/>
      <c r="D13" s="8"/>
      <c r="E13" s="8"/>
      <c r="F13" s="8"/>
      <c r="G13" s="8"/>
      <c r="H13" s="9"/>
      <c r="I13" s="9"/>
      <c r="J13" s="9"/>
      <c r="K13" s="9"/>
      <c r="L13" s="46"/>
      <c r="M13" s="46"/>
      <c r="N13" s="48"/>
    </row>
    <row r="14" spans="2:14" ht="18.899999999999999" customHeight="1" x14ac:dyDescent="0.2">
      <c r="B14" s="2"/>
      <c r="H14" s="10"/>
      <c r="I14" s="10"/>
      <c r="J14" s="11" t="s">
        <v>7</v>
      </c>
      <c r="K14" s="12">
        <v>1</v>
      </c>
      <c r="N14" s="48"/>
    </row>
    <row r="15" spans="2:14" ht="18.899999999999999" customHeight="1" x14ac:dyDescent="0.2">
      <c r="B15" s="77" t="s">
        <v>8</v>
      </c>
      <c r="C15" s="78"/>
      <c r="D15" s="78"/>
      <c r="E15" s="78"/>
      <c r="F15" s="78"/>
      <c r="G15" s="78"/>
      <c r="H15" s="78"/>
      <c r="I15" s="79"/>
      <c r="J15" s="80" t="s">
        <v>9</v>
      </c>
      <c r="K15" s="81"/>
      <c r="L15" s="80" t="s">
        <v>9</v>
      </c>
      <c r="M15" s="107"/>
      <c r="N15" s="48"/>
    </row>
    <row r="16" spans="2:14" ht="18.899999999999999" customHeight="1" x14ac:dyDescent="0.2">
      <c r="B16" s="6" t="s">
        <v>10</v>
      </c>
      <c r="C16" s="7"/>
      <c r="D16" s="7"/>
      <c r="E16" s="7"/>
      <c r="F16" s="7"/>
      <c r="G16" s="7"/>
      <c r="H16" s="7"/>
      <c r="I16" s="14"/>
      <c r="J16" s="82" t="str">
        <f>IF(J9="","",IF(K14=0,ROUNDDOWN(J9,-2),ROUNDDOWN(J9,-3)))</f>
        <v/>
      </c>
      <c r="K16" s="83"/>
      <c r="L16" s="82" t="str">
        <f>IF(L9="","",IF(K14=0,ROUNDDOWN(J9+L9,-2),ROUNDDOWN(J9+L9,-3)))</f>
        <v/>
      </c>
      <c r="M16" s="106"/>
      <c r="N16" s="49" t="str">
        <f>IF($K$14=0,"100円未満切捨て","1,000円未満切捨て")</f>
        <v>1,000円未満切捨て</v>
      </c>
    </row>
    <row r="17" spans="2:24" ht="18.899999999999999" customHeight="1" x14ac:dyDescent="0.2">
      <c r="B17" s="15" t="s">
        <v>11</v>
      </c>
      <c r="C17" s="16" t="s">
        <v>12</v>
      </c>
      <c r="D17" s="17" t="s">
        <v>13</v>
      </c>
      <c r="E17" s="17"/>
      <c r="F17" s="17"/>
      <c r="G17" s="6"/>
      <c r="H17" s="7"/>
      <c r="I17" s="14"/>
      <c r="J17" s="82" t="str">
        <f>IF(J9="","",IF(K14=0,ROUNDUP(J10,-2),ROUNDUP(J10,-3)))</f>
        <v/>
      </c>
      <c r="K17" s="83"/>
      <c r="L17" s="82" t="str">
        <f>IF(L9="","",IF(K14=0,ROUNDUP(J10+L10,-2),ROUNDUP(J10+L10,-3)))</f>
        <v/>
      </c>
      <c r="M17" s="106"/>
      <c r="N17" s="48" t="str">
        <f>IF($K$14=0,"100円未満切上げ","1,000円未満切上げ")</f>
        <v>1,000円未満切上げ</v>
      </c>
    </row>
    <row r="18" spans="2:24" ht="18.899999999999999" customHeight="1" x14ac:dyDescent="0.2">
      <c r="B18" s="19" t="s">
        <v>14</v>
      </c>
      <c r="C18" s="16" t="s">
        <v>15</v>
      </c>
      <c r="D18" s="17" t="s">
        <v>16</v>
      </c>
      <c r="E18" s="17"/>
      <c r="F18" s="17"/>
      <c r="G18" s="6"/>
      <c r="H18" s="7"/>
      <c r="I18" s="14"/>
      <c r="J18" s="82" t="str">
        <f>IF(J9="","",IF(K14=0,ROUNDUP(J11,-2),ROUNDUP(J11,-3)))</f>
        <v/>
      </c>
      <c r="K18" s="83"/>
      <c r="L18" s="82" t="str">
        <f>IF(L9="","",IF(K14=0,ROUNDUP(J11+L11,-2),ROUNDUP(J11+L11,-3)))</f>
        <v/>
      </c>
      <c r="M18" s="106"/>
      <c r="N18" s="48" t="str">
        <f>IF($K$14=0,"100円未満切上げ","1,000円未満切上げ")</f>
        <v>1,000円未満切上げ</v>
      </c>
    </row>
    <row r="19" spans="2:24" ht="18.899999999999999" customHeight="1" x14ac:dyDescent="0.2">
      <c r="B19" s="19" t="s">
        <v>17</v>
      </c>
      <c r="C19" s="16" t="s">
        <v>18</v>
      </c>
      <c r="D19" s="17" t="s">
        <v>19</v>
      </c>
      <c r="E19" s="17"/>
      <c r="F19" s="17"/>
      <c r="G19" s="17"/>
      <c r="H19" s="45"/>
      <c r="I19" s="14"/>
      <c r="J19" s="82" t="str">
        <f>IF(J9="","",IF(K14=0,ROUNDUP(J12,-2),ROUNDUP(J12,-3)))</f>
        <v/>
      </c>
      <c r="K19" s="83"/>
      <c r="L19" s="82" t="str">
        <f>IF(L9="","",IF(K14=0,ROUNDUP(J12+L12,-2),ROUNDUP(J12+L12,-3)))</f>
        <v/>
      </c>
      <c r="M19" s="106"/>
      <c r="N19" s="48" t="str">
        <f>IF($K$14=0,"100円未満切上げ","1,000円未満切上げ")</f>
        <v>1,000円未満切上げ</v>
      </c>
    </row>
    <row r="20" spans="2:24" ht="18.899999999999999" customHeight="1" x14ac:dyDescent="0.2">
      <c r="B20" s="19" t="s">
        <v>20</v>
      </c>
      <c r="C20" s="59" t="s">
        <v>21</v>
      </c>
      <c r="D20" s="61" t="s">
        <v>50</v>
      </c>
      <c r="E20" s="62"/>
      <c r="F20" s="62"/>
      <c r="G20" s="62"/>
      <c r="H20" s="62"/>
      <c r="I20" s="62"/>
      <c r="J20" s="67">
        <f>IF($H$21&lt;1,"エラー！",100000+45000*($H$21-1))</f>
        <v>100000</v>
      </c>
      <c r="K20" s="68"/>
      <c r="L20" s="67">
        <f>IF($H$21&lt;1,"エラー！",100000+45000*($H$21-1))</f>
        <v>100000</v>
      </c>
      <c r="M20" s="108"/>
      <c r="N20" s="48"/>
    </row>
    <row r="21" spans="2:24" ht="18.899999999999999" customHeight="1" x14ac:dyDescent="0.2">
      <c r="B21" s="19"/>
      <c r="C21" s="60"/>
      <c r="D21" s="20"/>
      <c r="E21" s="21"/>
      <c r="F21" s="21"/>
      <c r="G21" s="21" t="s">
        <v>44</v>
      </c>
      <c r="H21" s="22">
        <v>1</v>
      </c>
      <c r="I21" s="23" t="s">
        <v>45</v>
      </c>
      <c r="J21" s="69"/>
      <c r="K21" s="70"/>
      <c r="L21" s="69"/>
      <c r="M21" s="109"/>
      <c r="N21" s="48"/>
    </row>
    <row r="22" spans="2:24" ht="33.9" customHeight="1" x14ac:dyDescent="0.2">
      <c r="B22" s="19"/>
      <c r="C22" s="16" t="s">
        <v>22</v>
      </c>
      <c r="D22" s="112" t="s">
        <v>23</v>
      </c>
      <c r="E22" s="113"/>
      <c r="F22" s="113"/>
      <c r="G22" s="113"/>
      <c r="H22" s="18"/>
      <c r="I22" s="14" t="str">
        <f>IF($K$14=0,"100円未満切上げ","1,000円未満切上げ")</f>
        <v>1,000円未満切上げ</v>
      </c>
      <c r="J22" s="114" t="str">
        <f>IF(J9="","",IF(K14=0,ROUNDUP((J16-(J17+J18+J19+J20))*0.2,-2),ROUNDUP((J16-(J17+J18+J19+J20))*0.2,-3)))</f>
        <v/>
      </c>
      <c r="K22" s="82"/>
      <c r="L22" s="114" t="str">
        <f>IF(L9="","",IF(K14=0,ROUNDUP((L16-(L17+L18+L19+L20))*0.2,-2),ROUNDUP((L16-(L17+L18+L19+L20))*0.2,-3)))</f>
        <v/>
      </c>
      <c r="M22" s="114"/>
      <c r="N22" s="48" t="str">
        <f>IF($K$14=0,"100円未満切上げ","1,000円未満切上げ")</f>
        <v>1,000円未満切上げ</v>
      </c>
    </row>
    <row r="23" spans="2:24" ht="18.899999999999999" customHeight="1" x14ac:dyDescent="0.2">
      <c r="B23" s="24"/>
      <c r="C23" s="16" t="s">
        <v>24</v>
      </c>
      <c r="D23" s="63" t="s">
        <v>25</v>
      </c>
      <c r="E23" s="63"/>
      <c r="F23" s="63"/>
      <c r="G23" s="63"/>
      <c r="H23" s="63"/>
      <c r="I23" s="63"/>
      <c r="J23" s="71" t="str">
        <f>IF(J9="","",SUM(J17:J22))</f>
        <v/>
      </c>
      <c r="K23" s="67"/>
      <c r="L23" s="71" t="str">
        <f>IF(L9="","",SUM(L17:L22))</f>
        <v/>
      </c>
      <c r="M23" s="71"/>
      <c r="N23" s="31"/>
    </row>
    <row r="24" spans="2:24" ht="18.899999999999999" customHeight="1" thickBot="1" x14ac:dyDescent="0.25">
      <c r="B24" s="25" t="s">
        <v>51</v>
      </c>
      <c r="C24" s="13"/>
      <c r="D24" s="72" t="s">
        <v>26</v>
      </c>
      <c r="E24" s="63"/>
      <c r="F24" s="63"/>
      <c r="G24" s="63"/>
      <c r="H24" s="63"/>
      <c r="I24" s="64"/>
      <c r="J24" s="71" t="str">
        <f>IF(J9="","",IF((J16-J23)&gt;0,(J16-J23),0))</f>
        <v/>
      </c>
      <c r="K24" s="67"/>
      <c r="L24" s="71" t="str">
        <f>IF(L9="","",IF((L16-L23-J25)&gt;0,(L16-L23-J25),0))</f>
        <v/>
      </c>
      <c r="M24" s="71"/>
      <c r="N24" s="31"/>
    </row>
    <row r="25" spans="2:24" ht="18.899999999999999" customHeight="1" thickBot="1" x14ac:dyDescent="0.25">
      <c r="B25" s="25" t="s">
        <v>52</v>
      </c>
      <c r="C25" s="26"/>
      <c r="D25" s="63"/>
      <c r="E25" s="63"/>
      <c r="F25" s="63"/>
      <c r="G25" s="63"/>
      <c r="H25" s="63"/>
      <c r="I25" s="64"/>
      <c r="J25" s="65" t="str">
        <f>IF(J9="","",IF((J16-J23)&gt;0,(J16-J23),0))</f>
        <v/>
      </c>
      <c r="K25" s="66"/>
      <c r="L25" s="65" t="str">
        <f>IF(L9="","",IF((L16-L23-J25)&gt;0,(L16-L23-J25),0))</f>
        <v/>
      </c>
      <c r="M25" s="115"/>
      <c r="N25" s="31"/>
    </row>
    <row r="26" spans="2:24" ht="6" customHeight="1" x14ac:dyDescent="0.2">
      <c r="B26" s="27"/>
      <c r="C26" s="27"/>
      <c r="D26" s="28"/>
      <c r="E26" s="28"/>
      <c r="F26" s="28"/>
      <c r="G26" s="28"/>
      <c r="H26" s="28"/>
      <c r="I26" s="28"/>
      <c r="J26" s="29"/>
      <c r="K26" s="29"/>
    </row>
    <row r="27" spans="2:24" ht="16.5" customHeight="1" x14ac:dyDescent="0.2">
      <c r="B27" s="30" t="s">
        <v>61</v>
      </c>
      <c r="C27" s="27"/>
      <c r="D27" s="28"/>
      <c r="E27" s="28"/>
      <c r="F27" s="28"/>
      <c r="G27" s="28"/>
      <c r="H27" s="28"/>
      <c r="I27" s="28"/>
      <c r="J27" s="29"/>
      <c r="K27" s="29"/>
    </row>
    <row r="28" spans="2:24" ht="16.5" customHeight="1" x14ac:dyDescent="0.2">
      <c r="B28" s="30" t="s">
        <v>53</v>
      </c>
      <c r="C28" s="27"/>
      <c r="D28" s="28"/>
      <c r="E28" s="28"/>
      <c r="F28" s="28"/>
      <c r="G28" s="28"/>
      <c r="H28" s="28"/>
      <c r="I28" s="28"/>
      <c r="J28" s="29"/>
      <c r="K28" s="29"/>
      <c r="X28" s="1" t="s">
        <v>43</v>
      </c>
    </row>
    <row r="29" spans="2:24" ht="16.5" customHeight="1" x14ac:dyDescent="0.2">
      <c r="B29" s="30" t="s">
        <v>27</v>
      </c>
      <c r="C29" s="27"/>
      <c r="D29" s="28"/>
      <c r="E29" s="28"/>
      <c r="F29" s="28"/>
      <c r="G29" s="28"/>
      <c r="H29" s="28"/>
      <c r="I29" s="28"/>
      <c r="J29" s="29"/>
      <c r="K29" s="29"/>
    </row>
    <row r="30" spans="2:24" ht="16.5" customHeight="1" x14ac:dyDescent="0.2">
      <c r="B30" s="31" t="s">
        <v>54</v>
      </c>
    </row>
    <row r="31" spans="2:24" ht="16.5" customHeight="1" x14ac:dyDescent="0.2">
      <c r="B31" s="31" t="s">
        <v>28</v>
      </c>
    </row>
    <row r="32" spans="2:24" ht="16.5" customHeight="1" x14ac:dyDescent="0.2">
      <c r="B32" s="31" t="s">
        <v>55</v>
      </c>
    </row>
    <row r="33" spans="2:13" ht="6.75" customHeight="1" x14ac:dyDescent="0.2">
      <c r="B33" s="31"/>
    </row>
    <row r="34" spans="2:13" ht="7.5" customHeight="1" x14ac:dyDescent="0.2">
      <c r="B34" s="31" t="s">
        <v>39</v>
      </c>
    </row>
    <row r="35" spans="2:13" ht="16.5" customHeight="1" x14ac:dyDescent="0.2">
      <c r="B35" s="32" t="s">
        <v>41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4"/>
    </row>
    <row r="36" spans="2:13" ht="16.5" customHeight="1" x14ac:dyDescent="0.2">
      <c r="B36" s="35" t="s">
        <v>29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2:13" ht="4.5" customHeight="1" x14ac:dyDescent="0.2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2:13" ht="16.5" customHeight="1" x14ac:dyDescent="0.2">
      <c r="B38" s="35" t="s">
        <v>30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2:13" ht="4.5" customHeight="1" x14ac:dyDescent="0.2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2:13" ht="16.5" customHeight="1" x14ac:dyDescent="0.2">
      <c r="B40" s="35" t="s">
        <v>31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2:13" ht="6" customHeight="1" x14ac:dyDescent="0.2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</row>
    <row r="42" spans="2:13" ht="16.5" customHeight="1" x14ac:dyDescent="0.2">
      <c r="B42" s="35" t="s">
        <v>42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</row>
    <row r="43" spans="2:13" ht="8.25" customHeight="1" x14ac:dyDescent="0.2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0"/>
    </row>
    <row r="44" spans="2:13" ht="10.5" customHeight="1" x14ac:dyDescent="0.2">
      <c r="B44" s="41"/>
      <c r="C44" s="42"/>
      <c r="D44" s="43"/>
      <c r="E44" s="43"/>
      <c r="F44" s="43"/>
      <c r="G44" s="43"/>
      <c r="H44" s="43"/>
      <c r="I44" s="43"/>
      <c r="J44" s="43"/>
      <c r="K44" s="43"/>
    </row>
    <row r="45" spans="2:13" ht="17.100000000000001" customHeight="1" x14ac:dyDescent="0.2">
      <c r="B45" s="31" t="s">
        <v>32</v>
      </c>
      <c r="C45" s="2"/>
      <c r="D45" s="2"/>
      <c r="E45" s="2"/>
      <c r="F45" s="2"/>
      <c r="G45" s="2"/>
      <c r="H45" s="2"/>
      <c r="I45" s="2"/>
      <c r="J45" s="2"/>
      <c r="K45" s="2"/>
    </row>
    <row r="46" spans="2:13" ht="17.100000000000001" customHeight="1" x14ac:dyDescent="0.2">
      <c r="B46" s="44" t="s">
        <v>33</v>
      </c>
      <c r="C46" s="2"/>
      <c r="D46" s="2"/>
      <c r="E46" s="2"/>
      <c r="F46" s="2"/>
      <c r="G46" s="2"/>
      <c r="H46" s="2"/>
      <c r="I46" s="2"/>
      <c r="J46" s="2"/>
      <c r="K46" s="2"/>
    </row>
    <row r="47" spans="2:13" ht="17.100000000000001" customHeight="1" x14ac:dyDescent="0.2">
      <c r="B47" s="31" t="s">
        <v>34</v>
      </c>
      <c r="C47" s="2"/>
      <c r="D47" s="2"/>
      <c r="E47" s="2"/>
      <c r="F47" s="2"/>
      <c r="G47" s="2"/>
      <c r="H47" s="2"/>
      <c r="I47" s="2"/>
      <c r="J47" s="2"/>
      <c r="K47" s="2"/>
    </row>
    <row r="48" spans="2:13" ht="17.100000000000001" customHeight="1" x14ac:dyDescent="0.2">
      <c r="B48" s="31" t="s">
        <v>35</v>
      </c>
      <c r="C48" s="2"/>
      <c r="D48" s="2"/>
      <c r="E48" s="2"/>
      <c r="F48" s="2"/>
      <c r="G48" s="2"/>
      <c r="H48" s="2"/>
      <c r="I48" s="2"/>
      <c r="J48" s="2"/>
      <c r="K48" s="2"/>
    </row>
    <row r="49" spans="2:13" ht="17.100000000000001" customHeight="1" x14ac:dyDescent="0.2">
      <c r="B49" s="31" t="s">
        <v>36</v>
      </c>
      <c r="C49" s="2"/>
      <c r="D49" s="2"/>
      <c r="E49" s="2"/>
      <c r="F49" s="2"/>
      <c r="G49" s="2"/>
      <c r="H49" s="2"/>
      <c r="I49" s="2"/>
      <c r="J49" s="2"/>
      <c r="K49" s="2"/>
    </row>
    <row r="50" spans="2:13" ht="17.100000000000001" customHeight="1" x14ac:dyDescent="0.2">
      <c r="B50" s="31" t="s">
        <v>37</v>
      </c>
      <c r="C50" s="2"/>
      <c r="D50" s="2"/>
      <c r="E50" s="2"/>
      <c r="F50" s="2"/>
      <c r="G50" s="2"/>
      <c r="H50" s="2"/>
      <c r="I50" s="2"/>
      <c r="J50" s="2"/>
      <c r="K50" s="2"/>
    </row>
    <row r="51" spans="2:13" ht="6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3" ht="65.25" customHeight="1" x14ac:dyDescent="0.2">
      <c r="D52" s="110" t="s">
        <v>59</v>
      </c>
      <c r="E52" s="111"/>
      <c r="F52" s="111"/>
      <c r="G52" s="111"/>
      <c r="H52" s="111"/>
      <c r="I52" s="111"/>
      <c r="J52" s="111"/>
      <c r="K52" s="111"/>
      <c r="L52" s="85"/>
      <c r="M52" s="85"/>
    </row>
    <row r="53" spans="2:13" ht="17.100000000000001" customHeight="1" x14ac:dyDescent="0.2"/>
    <row r="54" spans="2:13" ht="17.100000000000001" customHeight="1" x14ac:dyDescent="0.2"/>
    <row r="55" spans="2:13" ht="17.100000000000001" customHeight="1" x14ac:dyDescent="0.2"/>
  </sheetData>
  <mergeCells count="50">
    <mergeCell ref="L17:M17"/>
    <mergeCell ref="L18:M18"/>
    <mergeCell ref="L19:M19"/>
    <mergeCell ref="L20:M21"/>
    <mergeCell ref="D52:M52"/>
    <mergeCell ref="D22:G22"/>
    <mergeCell ref="J22:K22"/>
    <mergeCell ref="J17:K17"/>
    <mergeCell ref="J18:K18"/>
    <mergeCell ref="J19:K19"/>
    <mergeCell ref="L22:M22"/>
    <mergeCell ref="L23:M23"/>
    <mergeCell ref="L24:M24"/>
    <mergeCell ref="L25:M25"/>
    <mergeCell ref="L16:M16"/>
    <mergeCell ref="L9:M9"/>
    <mergeCell ref="L10:M10"/>
    <mergeCell ref="L11:M11"/>
    <mergeCell ref="L12:M12"/>
    <mergeCell ref="L15:M15"/>
    <mergeCell ref="I1:M1"/>
    <mergeCell ref="H10:I10"/>
    <mergeCell ref="J10:K10"/>
    <mergeCell ref="H11:I11"/>
    <mergeCell ref="J11:K11"/>
    <mergeCell ref="H9:I9"/>
    <mergeCell ref="J9:K9"/>
    <mergeCell ref="L7:M7"/>
    <mergeCell ref="I3:M3"/>
    <mergeCell ref="I2:M2"/>
    <mergeCell ref="B4:M4"/>
    <mergeCell ref="J7:K7"/>
    <mergeCell ref="B5:M5"/>
    <mergeCell ref="B7:I8"/>
    <mergeCell ref="J8:K8"/>
    <mergeCell ref="L8:M8"/>
    <mergeCell ref="C20:C21"/>
    <mergeCell ref="D20:I20"/>
    <mergeCell ref="D25:I25"/>
    <mergeCell ref="J25:K25"/>
    <mergeCell ref="J20:K21"/>
    <mergeCell ref="D23:I23"/>
    <mergeCell ref="J23:K23"/>
    <mergeCell ref="D24:I24"/>
    <mergeCell ref="J24:K24"/>
    <mergeCell ref="H12:I12"/>
    <mergeCell ref="J12:K12"/>
    <mergeCell ref="B15:I15"/>
    <mergeCell ref="J15:K15"/>
    <mergeCell ref="J16:K16"/>
  </mergeCells>
  <phoneticPr fontId="2"/>
  <pageMargins left="0.43307086614173229" right="0.15748031496062992" top="0.27559055118110237" bottom="0.19685039370078741" header="0.31496062992125984" footer="0.19685039370078741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7A1FB-6D92-44FF-9FF7-D7E31E97C7CF}">
  <sheetPr>
    <tabColor rgb="FFFFFF00"/>
    <pageSetUpPr fitToPage="1"/>
  </sheetPr>
  <dimension ref="B1:X55"/>
  <sheetViews>
    <sheetView topLeftCell="A5" zoomScale="70" zoomScaleNormal="70" workbookViewId="0">
      <selection activeCell="J25" sqref="J25:K25"/>
    </sheetView>
  </sheetViews>
  <sheetFormatPr defaultColWidth="9" defaultRowHeight="14.4" x14ac:dyDescent="0.2"/>
  <cols>
    <col min="1" max="1" width="2.33203125" style="1" customWidth="1"/>
    <col min="2" max="2" width="14.21875" style="1" customWidth="1"/>
    <col min="3" max="3" width="5.44140625" style="1" customWidth="1"/>
    <col min="4" max="7" width="9" style="1"/>
    <col min="8" max="9" width="5.6640625" style="1" customWidth="1"/>
    <col min="10" max="13" width="7.5546875" style="1" customWidth="1"/>
    <col min="14" max="16384" width="9" style="1"/>
  </cols>
  <sheetData>
    <row r="1" spans="2:14" ht="23.25" customHeight="1" x14ac:dyDescent="0.2">
      <c r="B1" s="1" t="s">
        <v>40</v>
      </c>
      <c r="H1" s="52"/>
      <c r="I1" s="84" t="s">
        <v>57</v>
      </c>
      <c r="J1" s="85"/>
      <c r="K1" s="85"/>
      <c r="L1" s="85"/>
      <c r="M1" s="85"/>
    </row>
    <row r="2" spans="2:14" ht="23.25" customHeight="1" x14ac:dyDescent="0.2">
      <c r="B2" s="2" t="s">
        <v>38</v>
      </c>
      <c r="H2" s="52"/>
      <c r="I2" s="84" t="s">
        <v>58</v>
      </c>
      <c r="J2" s="85"/>
      <c r="K2" s="85"/>
      <c r="L2" s="85"/>
      <c r="M2" s="85"/>
    </row>
    <row r="3" spans="2:14" ht="23.25" customHeight="1" x14ac:dyDescent="0.2">
      <c r="B3" s="2"/>
      <c r="H3" s="50"/>
      <c r="I3" s="93" t="s">
        <v>63</v>
      </c>
      <c r="J3" s="94"/>
      <c r="K3" s="94"/>
      <c r="L3" s="94"/>
      <c r="M3" s="94"/>
    </row>
    <row r="4" spans="2:14" ht="34.5" customHeight="1" x14ac:dyDescent="0.2">
      <c r="B4" s="95" t="s">
        <v>0</v>
      </c>
      <c r="C4" s="95"/>
      <c r="D4" s="95"/>
      <c r="E4" s="95"/>
      <c r="F4" s="95"/>
      <c r="G4" s="95"/>
      <c r="H4" s="95"/>
      <c r="I4" s="95"/>
      <c r="J4" s="96"/>
      <c r="K4" s="96"/>
      <c r="L4" s="85"/>
      <c r="M4" s="85"/>
    </row>
    <row r="5" spans="2:14" s="5" customFormat="1" ht="45" customHeight="1" x14ac:dyDescent="0.2">
      <c r="B5" s="98" t="s">
        <v>1</v>
      </c>
      <c r="C5" s="99"/>
      <c r="D5" s="99"/>
      <c r="E5" s="99"/>
      <c r="F5" s="99"/>
      <c r="G5" s="99"/>
      <c r="H5" s="99"/>
      <c r="I5" s="99"/>
      <c r="J5" s="99"/>
      <c r="K5" s="99"/>
      <c r="L5" s="100"/>
      <c r="M5" s="100"/>
    </row>
    <row r="6" spans="2:14" ht="4.5" customHeight="1" x14ac:dyDescent="0.2">
      <c r="B6" s="53"/>
      <c r="C6" s="53"/>
      <c r="D6" s="53"/>
      <c r="E6" s="53"/>
      <c r="F6" s="53"/>
      <c r="G6" s="53"/>
      <c r="H6" s="53"/>
      <c r="I6" s="53"/>
      <c r="J6" s="54"/>
      <c r="K6" s="54"/>
    </row>
    <row r="7" spans="2:14" ht="35.4" customHeight="1" x14ac:dyDescent="0.2">
      <c r="B7" s="101" t="s">
        <v>2</v>
      </c>
      <c r="C7" s="102"/>
      <c r="D7" s="102"/>
      <c r="E7" s="102"/>
      <c r="F7" s="102"/>
      <c r="G7" s="102"/>
      <c r="H7" s="103"/>
      <c r="I7" s="103"/>
      <c r="J7" s="91" t="s">
        <v>60</v>
      </c>
      <c r="K7" s="97"/>
      <c r="L7" s="91" t="s">
        <v>56</v>
      </c>
      <c r="M7" s="92"/>
    </row>
    <row r="8" spans="2:14" ht="15" customHeight="1" thickBot="1" x14ac:dyDescent="0.25">
      <c r="B8" s="104"/>
      <c r="C8" s="105"/>
      <c r="D8" s="105"/>
      <c r="E8" s="105"/>
      <c r="F8" s="105"/>
      <c r="G8" s="105"/>
      <c r="H8" s="105"/>
      <c r="I8" s="105"/>
      <c r="J8" s="57" t="s">
        <v>62</v>
      </c>
      <c r="K8" s="58"/>
      <c r="L8" s="57" t="s">
        <v>62</v>
      </c>
      <c r="M8" s="58"/>
    </row>
    <row r="9" spans="2:14" ht="18.899999999999999" customHeight="1" thickBot="1" x14ac:dyDescent="0.25">
      <c r="B9" s="56" t="s">
        <v>3</v>
      </c>
      <c r="C9" s="7"/>
      <c r="D9" s="7"/>
      <c r="E9" s="7"/>
      <c r="F9" s="7"/>
      <c r="G9" s="7"/>
      <c r="H9" s="73"/>
      <c r="I9" s="74"/>
      <c r="J9" s="116">
        <v>250000</v>
      </c>
      <c r="K9" s="117"/>
      <c r="L9" s="89"/>
      <c r="M9" s="90"/>
      <c r="N9" s="48" t="s">
        <v>46</v>
      </c>
    </row>
    <row r="10" spans="2:14" ht="18.899999999999999" customHeight="1" x14ac:dyDescent="0.2">
      <c r="B10" s="56" t="s">
        <v>4</v>
      </c>
      <c r="C10" s="7"/>
      <c r="D10" s="7"/>
      <c r="E10" s="7"/>
      <c r="F10" s="7"/>
      <c r="G10" s="7"/>
      <c r="H10" s="73"/>
      <c r="I10" s="74"/>
      <c r="J10" s="118">
        <v>3880</v>
      </c>
      <c r="K10" s="119"/>
      <c r="L10" s="86"/>
      <c r="M10" s="87"/>
      <c r="N10" s="48" t="s">
        <v>47</v>
      </c>
    </row>
    <row r="11" spans="2:14" ht="18.899999999999999" customHeight="1" x14ac:dyDescent="0.2">
      <c r="B11" s="56" t="s">
        <v>5</v>
      </c>
      <c r="C11" s="7"/>
      <c r="D11" s="7"/>
      <c r="E11" s="7"/>
      <c r="F11" s="7"/>
      <c r="G11" s="7"/>
      <c r="H11" s="73"/>
      <c r="I11" s="74"/>
      <c r="J11" s="120">
        <v>4200</v>
      </c>
      <c r="K11" s="121"/>
      <c r="L11" s="88"/>
      <c r="M11" s="74"/>
      <c r="N11" s="48" t="s">
        <v>48</v>
      </c>
    </row>
    <row r="12" spans="2:14" ht="18.899999999999999" customHeight="1" thickBot="1" x14ac:dyDescent="0.25">
      <c r="B12" s="56" t="s">
        <v>6</v>
      </c>
      <c r="C12" s="7"/>
      <c r="D12" s="7"/>
      <c r="E12" s="7"/>
      <c r="F12" s="7"/>
      <c r="G12" s="7"/>
      <c r="H12" s="73"/>
      <c r="I12" s="74"/>
      <c r="J12" s="122">
        <v>30164</v>
      </c>
      <c r="K12" s="123"/>
      <c r="L12" s="75"/>
      <c r="M12" s="76"/>
      <c r="N12" s="48" t="s">
        <v>49</v>
      </c>
    </row>
    <row r="13" spans="2:14" ht="6" customHeight="1" thickBot="1" x14ac:dyDescent="0.25">
      <c r="B13" s="8"/>
      <c r="C13" s="8"/>
      <c r="D13" s="8"/>
      <c r="E13" s="8"/>
      <c r="F13" s="8"/>
      <c r="G13" s="8"/>
      <c r="H13" s="9"/>
      <c r="I13" s="9"/>
      <c r="J13" s="9"/>
      <c r="K13" s="9"/>
      <c r="L13" s="46"/>
      <c r="M13" s="46"/>
      <c r="N13" s="48"/>
    </row>
    <row r="14" spans="2:14" ht="18.899999999999999" customHeight="1" x14ac:dyDescent="0.2">
      <c r="B14" s="2"/>
      <c r="H14" s="10"/>
      <c r="I14" s="10"/>
      <c r="J14" s="11" t="s">
        <v>7</v>
      </c>
      <c r="K14" s="12">
        <v>1</v>
      </c>
      <c r="N14" s="48"/>
    </row>
    <row r="15" spans="2:14" ht="18.899999999999999" customHeight="1" x14ac:dyDescent="0.2">
      <c r="B15" s="77" t="s">
        <v>8</v>
      </c>
      <c r="C15" s="78"/>
      <c r="D15" s="78"/>
      <c r="E15" s="78"/>
      <c r="F15" s="78"/>
      <c r="G15" s="78"/>
      <c r="H15" s="78"/>
      <c r="I15" s="79"/>
      <c r="J15" s="80" t="s">
        <v>9</v>
      </c>
      <c r="K15" s="81"/>
      <c r="L15" s="80" t="s">
        <v>9</v>
      </c>
      <c r="M15" s="107"/>
      <c r="N15" s="48"/>
    </row>
    <row r="16" spans="2:14" ht="18.899999999999999" customHeight="1" x14ac:dyDescent="0.2">
      <c r="B16" s="56" t="s">
        <v>10</v>
      </c>
      <c r="C16" s="7"/>
      <c r="D16" s="7"/>
      <c r="E16" s="7"/>
      <c r="F16" s="7"/>
      <c r="G16" s="7"/>
      <c r="H16" s="7"/>
      <c r="I16" s="14"/>
      <c r="J16" s="82">
        <f>IF(J9="","",IF(K14=0,ROUNDDOWN(J9,-2),ROUNDDOWN(J9,-3)))</f>
        <v>250000</v>
      </c>
      <c r="K16" s="83"/>
      <c r="L16" s="82" t="str">
        <f>IF(L9="","",IF(K14=0,ROUNDDOWN(J9+L9,-2),ROUNDDOWN(J9+L9,-3)))</f>
        <v/>
      </c>
      <c r="M16" s="106"/>
      <c r="N16" s="49" t="str">
        <f>IF($K$14=0,"100円未満切捨て","1,000円未満切捨て")</f>
        <v>1,000円未満切捨て</v>
      </c>
    </row>
    <row r="17" spans="2:24" ht="18.899999999999999" customHeight="1" x14ac:dyDescent="0.2">
      <c r="B17" s="15" t="s">
        <v>11</v>
      </c>
      <c r="C17" s="16" t="s">
        <v>12</v>
      </c>
      <c r="D17" s="55" t="s">
        <v>13</v>
      </c>
      <c r="E17" s="55"/>
      <c r="F17" s="55"/>
      <c r="G17" s="56"/>
      <c r="H17" s="7"/>
      <c r="I17" s="14"/>
      <c r="J17" s="82">
        <f>IF(J9="","",IF(K14=0,ROUNDUP(J10,-2),ROUNDUP(J10,-3)))</f>
        <v>4000</v>
      </c>
      <c r="K17" s="83"/>
      <c r="L17" s="82" t="str">
        <f>IF(L9="","",IF(K14=0,ROUNDUP(J10+L10,-2),ROUNDUP(J10+L10,-3)))</f>
        <v/>
      </c>
      <c r="M17" s="106"/>
      <c r="N17" s="48" t="str">
        <f>IF($K$14=0,"100円未満切上げ","1,000円未満切上げ")</f>
        <v>1,000円未満切上げ</v>
      </c>
    </row>
    <row r="18" spans="2:24" ht="18.899999999999999" customHeight="1" x14ac:dyDescent="0.2">
      <c r="B18" s="19" t="s">
        <v>14</v>
      </c>
      <c r="C18" s="16" t="s">
        <v>15</v>
      </c>
      <c r="D18" s="55" t="s">
        <v>16</v>
      </c>
      <c r="E18" s="55"/>
      <c r="F18" s="55"/>
      <c r="G18" s="56"/>
      <c r="H18" s="7"/>
      <c r="I18" s="14"/>
      <c r="J18" s="82">
        <f>IF(J9="","",IF(K14=0,ROUNDUP(J11,-2),ROUNDUP(J11,-3)))</f>
        <v>5000</v>
      </c>
      <c r="K18" s="83"/>
      <c r="L18" s="82" t="str">
        <f>IF(L9="","",IF(K14=0,ROUNDUP(J11+L11,-2),ROUNDUP(J11+L11,-3)))</f>
        <v/>
      </c>
      <c r="M18" s="106"/>
      <c r="N18" s="48" t="str">
        <f>IF($K$14=0,"100円未満切上げ","1,000円未満切上げ")</f>
        <v>1,000円未満切上げ</v>
      </c>
    </row>
    <row r="19" spans="2:24" ht="18.899999999999999" customHeight="1" x14ac:dyDescent="0.2">
      <c r="B19" s="19" t="s">
        <v>17</v>
      </c>
      <c r="C19" s="16" t="s">
        <v>18</v>
      </c>
      <c r="D19" s="55" t="s">
        <v>19</v>
      </c>
      <c r="E19" s="55"/>
      <c r="F19" s="55"/>
      <c r="G19" s="55"/>
      <c r="H19" s="56"/>
      <c r="I19" s="14"/>
      <c r="J19" s="82">
        <f>IF(J9="","",IF(K14=0,ROUNDUP(J12,-2),ROUNDUP(J12,-3)))</f>
        <v>31000</v>
      </c>
      <c r="K19" s="83"/>
      <c r="L19" s="82" t="str">
        <f>IF(L9="","",IF(K14=0,ROUNDUP(J12+L12,-2),ROUNDUP(J12+L12,-3)))</f>
        <v/>
      </c>
      <c r="M19" s="106"/>
      <c r="N19" s="48" t="str">
        <f>IF($K$14=0,"100円未満切上げ","1,000円未満切上げ")</f>
        <v>1,000円未満切上げ</v>
      </c>
    </row>
    <row r="20" spans="2:24" ht="18.899999999999999" customHeight="1" x14ac:dyDescent="0.2">
      <c r="B20" s="19" t="s">
        <v>20</v>
      </c>
      <c r="C20" s="59" t="s">
        <v>21</v>
      </c>
      <c r="D20" s="61" t="s">
        <v>50</v>
      </c>
      <c r="E20" s="62"/>
      <c r="F20" s="62"/>
      <c r="G20" s="62"/>
      <c r="H20" s="62"/>
      <c r="I20" s="62"/>
      <c r="J20" s="67">
        <f>IF($H$21&lt;1,"エラー！",100000+45000*($H$21-1))</f>
        <v>100000</v>
      </c>
      <c r="K20" s="68"/>
      <c r="L20" s="67">
        <f>IF($H$21&lt;1,"エラー！",100000+45000*($H$21-1))</f>
        <v>100000</v>
      </c>
      <c r="M20" s="108"/>
      <c r="N20" s="48"/>
    </row>
    <row r="21" spans="2:24" ht="18.899999999999999" customHeight="1" x14ac:dyDescent="0.2">
      <c r="B21" s="19"/>
      <c r="C21" s="60"/>
      <c r="D21" s="20"/>
      <c r="E21" s="21"/>
      <c r="F21" s="21"/>
      <c r="G21" s="21" t="s">
        <v>44</v>
      </c>
      <c r="H21" s="22">
        <v>1</v>
      </c>
      <c r="I21" s="23" t="s">
        <v>45</v>
      </c>
      <c r="J21" s="69"/>
      <c r="K21" s="70"/>
      <c r="L21" s="69"/>
      <c r="M21" s="109"/>
      <c r="N21" s="48"/>
    </row>
    <row r="22" spans="2:24" ht="33.9" customHeight="1" x14ac:dyDescent="0.2">
      <c r="B22" s="19"/>
      <c r="C22" s="16" t="s">
        <v>22</v>
      </c>
      <c r="D22" s="112" t="s">
        <v>23</v>
      </c>
      <c r="E22" s="113"/>
      <c r="F22" s="113"/>
      <c r="G22" s="113"/>
      <c r="H22" s="18"/>
      <c r="I22" s="14" t="str">
        <f>IF($K$14=0,"100円未満切上げ","1,000円未満切上げ")</f>
        <v>1,000円未満切上げ</v>
      </c>
      <c r="J22" s="114">
        <f>IF(J9="","",IF(K14=0,ROUNDUP((J16-(J17+J18+J19+J20))*0.2,-2),ROUNDUP((J16-(J17+J18+J19+J20))*0.2,-3)))</f>
        <v>22000</v>
      </c>
      <c r="K22" s="82"/>
      <c r="L22" s="114" t="str">
        <f>IF(L9="","",IF(K14=0,ROUNDUP((L16-(L17+L18+L19+L20))*0.2,-2),ROUNDUP((L16-(L17+L18+L19+L20))*0.2,-3)))</f>
        <v/>
      </c>
      <c r="M22" s="114"/>
      <c r="N22" s="48" t="str">
        <f>IF($K$14=0,"100円未満切上げ","1,000円未満切上げ")</f>
        <v>1,000円未満切上げ</v>
      </c>
    </row>
    <row r="23" spans="2:24" ht="18.899999999999999" customHeight="1" x14ac:dyDescent="0.2">
      <c r="B23" s="24"/>
      <c r="C23" s="16" t="s">
        <v>24</v>
      </c>
      <c r="D23" s="63" t="s">
        <v>25</v>
      </c>
      <c r="E23" s="63"/>
      <c r="F23" s="63"/>
      <c r="G23" s="63"/>
      <c r="H23" s="63"/>
      <c r="I23" s="63"/>
      <c r="J23" s="71">
        <f>IF(J9="","",SUM(J17:J22))</f>
        <v>162000</v>
      </c>
      <c r="K23" s="67"/>
      <c r="L23" s="71" t="str">
        <f>IF(L9="","",SUM(L17:L22))</f>
        <v/>
      </c>
      <c r="M23" s="71"/>
      <c r="N23" s="31"/>
    </row>
    <row r="24" spans="2:24" ht="18.899999999999999" customHeight="1" thickBot="1" x14ac:dyDescent="0.25">
      <c r="B24" s="25" t="s">
        <v>51</v>
      </c>
      <c r="C24" s="51"/>
      <c r="D24" s="72" t="s">
        <v>26</v>
      </c>
      <c r="E24" s="63"/>
      <c r="F24" s="63"/>
      <c r="G24" s="63"/>
      <c r="H24" s="63"/>
      <c r="I24" s="64"/>
      <c r="J24" s="124">
        <f>IF(J9="","",IF((J16-J23)&gt;0,(J16-J23),0))</f>
        <v>88000</v>
      </c>
      <c r="K24" s="125"/>
      <c r="L24" s="71" t="str">
        <f>IF(L9="","",IF((L16-L23-J25)&gt;0,(L16-L23-J25),0))</f>
        <v/>
      </c>
      <c r="M24" s="71"/>
      <c r="N24" s="31"/>
    </row>
    <row r="25" spans="2:24" ht="18.899999999999999" customHeight="1" thickBot="1" x14ac:dyDescent="0.25">
      <c r="B25" s="25" t="s">
        <v>52</v>
      </c>
      <c r="C25" s="26"/>
      <c r="D25" s="63"/>
      <c r="E25" s="63"/>
      <c r="F25" s="63"/>
      <c r="G25" s="63"/>
      <c r="H25" s="63"/>
      <c r="I25" s="64"/>
      <c r="J25" s="126">
        <f>IF(J9="","",IF((J16-J23)&gt;0,(J16-J23),0))</f>
        <v>88000</v>
      </c>
      <c r="K25" s="127"/>
      <c r="L25" s="65"/>
      <c r="M25" s="115"/>
      <c r="N25" s="31"/>
    </row>
    <row r="26" spans="2:24" ht="6" customHeight="1" x14ac:dyDescent="0.2">
      <c r="B26" s="27"/>
      <c r="C26" s="27"/>
      <c r="D26" s="28"/>
      <c r="E26" s="28"/>
      <c r="F26" s="28"/>
      <c r="G26" s="28"/>
      <c r="H26" s="28"/>
      <c r="I26" s="28"/>
      <c r="J26" s="29"/>
      <c r="K26" s="29"/>
    </row>
    <row r="27" spans="2:24" ht="16.5" customHeight="1" x14ac:dyDescent="0.2">
      <c r="B27" s="30" t="s">
        <v>61</v>
      </c>
      <c r="C27" s="27"/>
      <c r="D27" s="28"/>
      <c r="E27" s="28"/>
      <c r="F27" s="28"/>
      <c r="G27" s="28"/>
      <c r="H27" s="28"/>
      <c r="I27" s="28"/>
      <c r="J27" s="29"/>
      <c r="K27" s="29"/>
    </row>
    <row r="28" spans="2:24" ht="16.5" customHeight="1" x14ac:dyDescent="0.2">
      <c r="B28" s="30" t="s">
        <v>53</v>
      </c>
      <c r="C28" s="27"/>
      <c r="D28" s="28"/>
      <c r="E28" s="28"/>
      <c r="F28" s="28"/>
      <c r="G28" s="28"/>
      <c r="H28" s="28"/>
      <c r="I28" s="28"/>
      <c r="J28" s="29"/>
      <c r="K28" s="29"/>
      <c r="X28" s="1" t="s">
        <v>43</v>
      </c>
    </row>
    <row r="29" spans="2:24" ht="16.5" customHeight="1" x14ac:dyDescent="0.2">
      <c r="B29" s="30" t="s">
        <v>27</v>
      </c>
      <c r="C29" s="27"/>
      <c r="D29" s="28"/>
      <c r="E29" s="28"/>
      <c r="F29" s="28"/>
      <c r="G29" s="28"/>
      <c r="H29" s="28"/>
      <c r="I29" s="28"/>
      <c r="J29" s="29"/>
      <c r="K29" s="29"/>
    </row>
    <row r="30" spans="2:24" ht="16.5" customHeight="1" x14ac:dyDescent="0.2">
      <c r="B30" s="31" t="s">
        <v>54</v>
      </c>
    </row>
    <row r="31" spans="2:24" ht="16.5" customHeight="1" x14ac:dyDescent="0.2">
      <c r="B31" s="31" t="s">
        <v>28</v>
      </c>
    </row>
    <row r="32" spans="2:24" ht="16.5" customHeight="1" x14ac:dyDescent="0.2">
      <c r="B32" s="31" t="s">
        <v>55</v>
      </c>
    </row>
    <row r="33" spans="2:13" ht="6.75" customHeight="1" x14ac:dyDescent="0.2">
      <c r="B33" s="31"/>
    </row>
    <row r="34" spans="2:13" ht="7.5" customHeight="1" x14ac:dyDescent="0.2">
      <c r="B34" s="31" t="s">
        <v>39</v>
      </c>
    </row>
    <row r="35" spans="2:13" ht="16.5" customHeight="1" x14ac:dyDescent="0.2">
      <c r="B35" s="32" t="s">
        <v>41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4"/>
    </row>
    <row r="36" spans="2:13" ht="16.5" customHeight="1" x14ac:dyDescent="0.2">
      <c r="B36" s="35" t="s">
        <v>29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2:13" ht="4.5" customHeight="1" x14ac:dyDescent="0.2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2:13" ht="16.5" customHeight="1" x14ac:dyDescent="0.2">
      <c r="B38" s="35" t="s">
        <v>30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2:13" ht="4.5" customHeight="1" x14ac:dyDescent="0.2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2:13" ht="16.5" customHeight="1" x14ac:dyDescent="0.2">
      <c r="B40" s="35" t="s">
        <v>31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2:13" ht="6" customHeight="1" x14ac:dyDescent="0.2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</row>
    <row r="42" spans="2:13" ht="16.5" customHeight="1" x14ac:dyDescent="0.2">
      <c r="B42" s="35" t="s">
        <v>42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</row>
    <row r="43" spans="2:13" ht="8.25" customHeight="1" x14ac:dyDescent="0.2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0"/>
    </row>
    <row r="44" spans="2:13" ht="10.5" customHeight="1" x14ac:dyDescent="0.2">
      <c r="B44" s="41"/>
      <c r="C44" s="42"/>
      <c r="D44" s="43"/>
      <c r="E44" s="43"/>
      <c r="F44" s="43"/>
      <c r="G44" s="43"/>
      <c r="H44" s="43"/>
      <c r="I44" s="43"/>
      <c r="J44" s="43"/>
      <c r="K44" s="43"/>
    </row>
    <row r="45" spans="2:13" ht="17.100000000000001" customHeight="1" x14ac:dyDescent="0.2">
      <c r="B45" s="31" t="s">
        <v>32</v>
      </c>
      <c r="C45" s="2"/>
      <c r="D45" s="2"/>
      <c r="E45" s="2"/>
      <c r="F45" s="2"/>
      <c r="G45" s="2"/>
      <c r="H45" s="2"/>
      <c r="I45" s="2"/>
      <c r="J45" s="2"/>
      <c r="K45" s="2"/>
    </row>
    <row r="46" spans="2:13" ht="17.100000000000001" customHeight="1" x14ac:dyDescent="0.2">
      <c r="B46" s="44" t="s">
        <v>33</v>
      </c>
      <c r="C46" s="2"/>
      <c r="D46" s="2"/>
      <c r="E46" s="2"/>
      <c r="F46" s="2"/>
      <c r="G46" s="2"/>
      <c r="H46" s="2"/>
      <c r="I46" s="2"/>
      <c r="J46" s="2"/>
      <c r="K46" s="2"/>
    </row>
    <row r="47" spans="2:13" ht="17.100000000000001" customHeight="1" x14ac:dyDescent="0.2">
      <c r="B47" s="31" t="s">
        <v>34</v>
      </c>
      <c r="C47" s="2"/>
      <c r="D47" s="2"/>
      <c r="E47" s="2"/>
      <c r="F47" s="2"/>
      <c r="G47" s="2"/>
      <c r="H47" s="2"/>
      <c r="I47" s="2"/>
      <c r="J47" s="2"/>
      <c r="K47" s="2"/>
    </row>
    <row r="48" spans="2:13" ht="17.100000000000001" customHeight="1" x14ac:dyDescent="0.2">
      <c r="B48" s="31" t="s">
        <v>35</v>
      </c>
      <c r="C48" s="2"/>
      <c r="D48" s="2"/>
      <c r="E48" s="2"/>
      <c r="F48" s="2"/>
      <c r="G48" s="2"/>
      <c r="H48" s="2"/>
      <c r="I48" s="2"/>
      <c r="J48" s="2"/>
      <c r="K48" s="2"/>
    </row>
    <row r="49" spans="2:13" ht="17.100000000000001" customHeight="1" x14ac:dyDescent="0.2">
      <c r="B49" s="31" t="s">
        <v>36</v>
      </c>
      <c r="C49" s="2"/>
      <c r="D49" s="2"/>
      <c r="E49" s="2"/>
      <c r="F49" s="2"/>
      <c r="G49" s="2"/>
      <c r="H49" s="2"/>
      <c r="I49" s="2"/>
      <c r="J49" s="2"/>
      <c r="K49" s="2"/>
    </row>
    <row r="50" spans="2:13" ht="17.100000000000001" customHeight="1" x14ac:dyDescent="0.2">
      <c r="B50" s="31" t="s">
        <v>37</v>
      </c>
      <c r="C50" s="2"/>
      <c r="D50" s="2"/>
      <c r="E50" s="2"/>
      <c r="F50" s="2"/>
      <c r="G50" s="2"/>
      <c r="H50" s="2"/>
      <c r="I50" s="2"/>
      <c r="J50" s="2"/>
      <c r="K50" s="2"/>
    </row>
    <row r="51" spans="2:13" ht="6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3" ht="65.25" customHeight="1" x14ac:dyDescent="0.2">
      <c r="D52" s="110" t="s">
        <v>59</v>
      </c>
      <c r="E52" s="111"/>
      <c r="F52" s="111"/>
      <c r="G52" s="111"/>
      <c r="H52" s="111"/>
      <c r="I52" s="111"/>
      <c r="J52" s="111"/>
      <c r="K52" s="111"/>
      <c r="L52" s="85"/>
      <c r="M52" s="85"/>
    </row>
    <row r="53" spans="2:13" ht="17.100000000000001" customHeight="1" x14ac:dyDescent="0.2"/>
    <row r="54" spans="2:13" ht="17.100000000000001" customHeight="1" x14ac:dyDescent="0.2"/>
    <row r="55" spans="2:13" ht="17.100000000000001" customHeight="1" x14ac:dyDescent="0.2"/>
  </sheetData>
  <mergeCells count="50">
    <mergeCell ref="D52:M52"/>
    <mergeCell ref="D24:I24"/>
    <mergeCell ref="J24:K24"/>
    <mergeCell ref="L24:M24"/>
    <mergeCell ref="D25:I25"/>
    <mergeCell ref="J25:K25"/>
    <mergeCell ref="L25:M25"/>
    <mergeCell ref="D22:G22"/>
    <mergeCell ref="J22:K22"/>
    <mergeCell ref="L22:M22"/>
    <mergeCell ref="D23:I23"/>
    <mergeCell ref="J23:K23"/>
    <mergeCell ref="L23:M23"/>
    <mergeCell ref="J18:K18"/>
    <mergeCell ref="L18:M18"/>
    <mergeCell ref="J19:K19"/>
    <mergeCell ref="L19:M19"/>
    <mergeCell ref="C20:C21"/>
    <mergeCell ref="D20:I20"/>
    <mergeCell ref="J20:K21"/>
    <mergeCell ref="L20:M21"/>
    <mergeCell ref="B15:I15"/>
    <mergeCell ref="J15:K15"/>
    <mergeCell ref="L15:M15"/>
    <mergeCell ref="J16:K16"/>
    <mergeCell ref="L16:M16"/>
    <mergeCell ref="J17:K17"/>
    <mergeCell ref="L17:M17"/>
    <mergeCell ref="H11:I11"/>
    <mergeCell ref="J11:K11"/>
    <mergeCell ref="L11:M11"/>
    <mergeCell ref="H12:I12"/>
    <mergeCell ref="J12:K12"/>
    <mergeCell ref="L12:M12"/>
    <mergeCell ref="H9:I9"/>
    <mergeCell ref="J9:K9"/>
    <mergeCell ref="L9:M9"/>
    <mergeCell ref="H10:I10"/>
    <mergeCell ref="J10:K10"/>
    <mergeCell ref="L10:M10"/>
    <mergeCell ref="I1:M1"/>
    <mergeCell ref="I2:M2"/>
    <mergeCell ref="I3:M3"/>
    <mergeCell ref="B4:M4"/>
    <mergeCell ref="B5:M5"/>
    <mergeCell ref="B7:I8"/>
    <mergeCell ref="J7:K7"/>
    <mergeCell ref="L7:M7"/>
    <mergeCell ref="J8:K8"/>
    <mergeCell ref="L8:M8"/>
  </mergeCells>
  <phoneticPr fontId="2"/>
  <pageMargins left="0.43307086614173229" right="0.15748031496062992" top="0.27559055118110237" bottom="0.19685039370078741" header="0.31496062992125984" footer="0.19685039370078741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差押金額計算書</vt:lpstr>
      <vt:lpstr>計算例</vt:lpstr>
      <vt:lpstr>計算例!Print_Area</vt:lpstr>
      <vt:lpstr>差押金額計算書!Print_Area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s000806</dc:creator>
  <cp:lastModifiedBy>舘山　崇史</cp:lastModifiedBy>
  <cp:lastPrinted>2022-11-08T06:14:06Z</cp:lastPrinted>
  <dcterms:created xsi:type="dcterms:W3CDTF">2008-12-09T01:59:57Z</dcterms:created>
  <dcterms:modified xsi:type="dcterms:W3CDTF">2022-11-16T00:02:18Z</dcterms:modified>
</cp:coreProperties>
</file>