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水道\上水道\総務\経営分析(H27から)\R7(R6決算分）\"/>
    </mc:Choice>
  </mc:AlternateContent>
  <xr:revisionPtr revIDLastSave="0" documentId="13_ncr:1_{73D93A8D-7CE8-47EF-BF2A-A1162F6A663D}" xr6:coauthVersionLast="47" xr6:coauthVersionMax="47" xr10:uidLastSave="{00000000-0000-0000-0000-000000000000}"/>
  <workbookProtection workbookAlgorithmName="SHA-512" workbookHashValue="94E6+b9Ns9e7HpSm3djVyc0+ea/9LQT9SENUHC7bv74kQG4LGoUuwKdwhNcyimysR9Yr9s55ZIuDpdihXey2OQ==" workbookSaltValue="j77EuVvHTMGk4rf0xW7ZBg==" workbookSpinCount="100000" lockStructure="1"/>
  <bookViews>
    <workbookView xWindow="337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<sst xmlns="http://schemas.openxmlformats.org/spreadsheetml/2006/main" count="228" uniqueCount="112">
  <si>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</si>
  <si>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</si>
  <si>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</si>
  <si>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</si>
  <si>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</si>
  <si>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</si>
  <si>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</si>
  <si>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</si>
  <si>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</si>
  <si>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</si>
  <si>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</si>
  <si>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</si>
  <si>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</si>
  <si>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</si>
  <si>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</si>
  <si>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</si>
  <si>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</si>
  <si>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</si>
  <si>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</si>
  <si>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</si>
  <si>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</si>
  <si>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</si>
  <si>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</si>
  <si>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</si>
  <si>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</si>
  <si>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</si>
  <si>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</si>
  <si>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</si>
  <si>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</si>
  <si>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</si>
  <si>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</si>
  <si>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</si>
  <si>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</si>
  <si>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</si>
  <si>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</si>
  <si>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</si>
  <si>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</si>
  <si>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</si>
  <si>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</si>
  <si>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</si>
  <si>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</si>
  <si>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</si>
  <si>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</si>
  <si>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</si>
  <si>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</si>
  <si>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</si>
  <si>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</si>
  <si>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</si>
  <si>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</si>
  <si>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</si>
  <si>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</si>
  <si>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</si>
  <si>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</si>
  <si>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</si>
  <si>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</si>
  <si>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</si>
  <si>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</si>
  <si>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</si>
  <si>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</si>
  <si>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</si>
  <si>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</si>
  <si>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</si>
  <si>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</si>
  <si>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</si>
  <si>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</si>
  <si>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</si>
  <si>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</si>
  <si>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</si>
  <si>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</si>
  <si>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</si>
  <si>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</si>
  <si>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</si>
  <si>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</si>
  <si>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</si>
  <si>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</si>
  <si>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</si>
  <si>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</si>
  <si>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</si>
  <si>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</si>
  <si>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</si>
  <si>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</si>
  <si>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</si>
  <si>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</si>
  <si>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</si>
  <si>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</si>
  <si>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</si>
  <si>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</si>
  <si>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</si>
  <si>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</si>
  <si>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</si>
  <si>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</si>
  <si>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</si>
  <si>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</si>
  <si>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裾野市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</si>
  <si>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</si>
  <si>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</si>
  <si>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</si>
  <si>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</si>
  <si>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</si>
  <si>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</si>
  <si>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</si>
  <si>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</si>
  <si>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</si>
  <si>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</si>
  <si>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</si>
  <si>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</si>
  <si>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</si>
  <si>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</si>
  <si>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</si>
  <si>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経常収支比率は給水収益の減少等により当該値は下降傾向にあるものの、平均値を上回っている。
　平成30年度に企業債の繰上償還を行ったため、流動負債の企業債の減少に伴い流動比率が上昇しており、その後も平均値を上回り高い数値を維持している。企業債残高対給水収益比率については、平成14年度以降新規の借入を行っていないため、平均値を下回り、下降傾向にある。
　給水原価は、有収水量の減少に対して経常費用はその比率ほど減少していないため当該値は上昇している。また給水原価の上昇にともない料金回収率も下降している。
　施設利用率は、人口減少や節水機器の普及による配水量の減少により下降傾向にある。今後も配水量の減少傾向は続き、施設利用率の下降傾向は続くと見られることから、今後の施設整備において、災害等の緊急時への備えとして一定の施設能力を保持しつつ、更新時にスペックダウンを検討するなど施設・設備の適正化を図っていく。
　有収率については、漏水が主な要因となり平均値を下回っている。平成30年度から有収率の低い水系の管路更新を集中的に行ったため、当該区域の有収率は上がったものの、全体では令和元年度以降再び下降しているため、更なる調査及び対策が必要である。</t>
    <rPh sb="1" eb="7">
      <t>ケイジョウシュウシヒリツ</t>
    </rPh>
    <rPh sb="8" eb="12">
      <t>キュウスイシュウエキ</t>
    </rPh>
    <rPh sb="13" eb="15">
      <t>ゲンショウ</t>
    </rPh>
    <rPh sb="15" eb="16">
      <t>ナド</t>
    </rPh>
    <rPh sb="19" eb="22">
      <t>トウガイチ</t>
    </rPh>
    <rPh sb="23" eb="25">
      <t>カコウ</t>
    </rPh>
    <rPh sb="25" eb="27">
      <t>ケイコウ</t>
    </rPh>
    <rPh sb="34" eb="37">
      <t>ヘイキンチ</t>
    </rPh>
    <rPh sb="38" eb="40">
      <t>ウワマワ</t>
    </rPh>
    <rPh sb="88" eb="90">
      <t>ジョウショウ</t>
    </rPh>
    <rPh sb="167" eb="169">
      <t>カコウ</t>
    </rPh>
    <rPh sb="177" eb="181">
      <t>キュウスイゲンカ</t>
    </rPh>
    <rPh sb="183" eb="187">
      <t>ユウシュウスイリョウ</t>
    </rPh>
    <rPh sb="188" eb="190">
      <t>ゲンショウ</t>
    </rPh>
    <rPh sb="191" eb="192">
      <t>タイ</t>
    </rPh>
    <rPh sb="194" eb="198">
      <t>ケイジョウヒヨウ</t>
    </rPh>
    <rPh sb="245" eb="247">
      <t>カコウ</t>
    </rPh>
    <rPh sb="285" eb="287">
      <t>カコウ</t>
    </rPh>
    <rPh sb="499" eb="501">
      <t>カコウ</t>
    </rPh>
    <phoneticPr fontId="4"/>
  </si>
  <si>
    <t>　有形固定資産減価償却率については、平均値を上回り、かつ、前年度からの増加率も大きく、施設の老朽化が進んでいる。今後は、令和6年度に改定した経営戦略に基づき施設更新を行い、改善を図っていく。
　管路経年化率は、平成27年度に行ったアセットマネジメント（資産調査）に基づいた更新計画の推進により、平均値及び全国平均を大きく下回っている。
　令和3年度以降の管路更新率は前年度より大幅に減少しているが、これは、今後到来する更新需要の増大に向けて、更新の平準化及び資金財源等の確保の必要性から、令和7年度に管路更新計画を策定し計画的な管路更新を行うこととしたため、それまでは必要最低限の更新を実施することとしたからであり、今後数年は低い数値が続く見込である。</t>
    <rPh sb="66" eb="68">
      <t>カイテイ</t>
    </rPh>
    <phoneticPr fontId="4"/>
  </si>
  <si>
    <t xml:space="preserve">　平成26年度に実施した料金改定による給水収益の増収及び施設の統廃合などに伴う経費削減による費用の減少から、経営面が改善されている。また、老朽化した施設の更新も概ね計画通り実行され、安定した経営状況といえる。
　しかし、水道事業を取り巻く環境は全国的にも厳しい状況にあり、健全な状況が将来にわたり続く保証はない。当事業においても有収水量が減少傾向にあること、施設・管路が更新時期を迎えていることなどから、将来にわたり健全経営及び安定供給を継続するために、更なる財政面の強化や費用削減などの経営努力、老朽化した施設・管路の更新、有収率の向上などの課題を計画的かつ効率的に解決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</si>
</sst>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0.18</c:v>
                </c:pt>
                <c:pt idx="2">
                  <c:v>0.11</c:v>
                </c:pt>
                <c:pt idx="3">
                  <c:v>7.0000000000000007E-2</c:v>
                </c:pt>
                <c:pt idx="4">
                  <c:v>0.47</c:v>
                </c:pt>
              </c:numCache>
            </c:numRef>
          </c:val>
          <c:extLst>
            <c:ext xmlns:c16="http://schemas.microsoft.com/office/drawing/2014/chart" uri="{C3380CC4-5D6E-409C-BE32-E72D297353CC}">
              <c16:uniqueId val="{00000000-575C-43A9-A65C-37938AE7AB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75C-43A9-A65C-37938AE7AB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55.06</c:v>
                </c:pt>
                <c:pt idx="1">
                  <c:v>54.33</c:v>
                </c:pt>
                <c:pt idx="2">
                  <c:v>53.88</c:v>
                </c:pt>
                <c:pt idx="3">
                  <c:v>53.78</c:v>
                </c:pt>
                <c:pt idx="4">
                  <c:v>53.13</c:v>
                </c:pt>
              </c:numCache>
            </c:numRef>
          </c:val>
          <c:extLst>
            <c:ext xmlns:c16="http://schemas.microsoft.com/office/drawing/2014/chart" uri="{C3380CC4-5D6E-409C-BE32-E72D297353CC}">
              <c16:uniqueId val="{00000000-BA0A-471C-8992-BF8F34999F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A0A-471C-8992-BF8F34999F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82.4</c:v>
                </c:pt>
                <c:pt idx="1">
                  <c:v>82.36</c:v>
                </c:pt>
                <c:pt idx="2">
                  <c:v>81.36</c:v>
                </c:pt>
                <c:pt idx="3">
                  <c:v>79.95</c:v>
                </c:pt>
                <c:pt idx="4">
                  <c:v>79.83</c:v>
                </c:pt>
              </c:numCache>
            </c:numRef>
          </c:val>
          <c:extLst>
            <c:ext xmlns:c16="http://schemas.microsoft.com/office/drawing/2014/chart" uri="{C3380CC4-5D6E-409C-BE32-E72D297353CC}">
              <c16:uniqueId val="{00000000-D6C3-419D-B098-6BE78DD1A5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D6C3-419D-B098-6BE78DD1A5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144.16</c:v>
                </c:pt>
                <c:pt idx="1">
                  <c:v>141.91</c:v>
                </c:pt>
                <c:pt idx="2">
                  <c:v>139.87</c:v>
                </c:pt>
                <c:pt idx="3">
                  <c:v>140.68</c:v>
                </c:pt>
                <c:pt idx="4">
                  <c:v>138.24</c:v>
                </c:pt>
              </c:numCache>
            </c:numRef>
          </c:val>
          <c:extLst>
            <c:ext xmlns:c16="http://schemas.microsoft.com/office/drawing/2014/chart" uri="{C3380CC4-5D6E-409C-BE32-E72D297353CC}">
              <c16:uniqueId val="{00000000-4D60-4373-A431-F35DC1DD4D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4D60-4373-A431-F35DC1DD4D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51.39</c:v>
                </c:pt>
                <c:pt idx="1">
                  <c:v>52.5</c:v>
                </c:pt>
                <c:pt idx="2">
                  <c:v>53.78</c:v>
                </c:pt>
                <c:pt idx="3">
                  <c:v>54.9</c:v>
                </c:pt>
                <c:pt idx="4">
                  <c:v>55.98</c:v>
                </c:pt>
              </c:numCache>
            </c:numRef>
          </c:val>
          <c:extLst>
            <c:ext xmlns:c16="http://schemas.microsoft.com/office/drawing/2014/chart" uri="{C3380CC4-5D6E-409C-BE32-E72D297353CC}">
              <c16:uniqueId val="{00000000-E50D-4FBC-971D-702F7365AA1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50D-4FBC-971D-702F7365AA1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10.92</c:v>
                </c:pt>
                <c:pt idx="1">
                  <c:v>8.1300000000000008</c:v>
                </c:pt>
                <c:pt idx="2">
                  <c:v>8.93</c:v>
                </c:pt>
                <c:pt idx="3">
                  <c:v>7.99</c:v>
                </c:pt>
                <c:pt idx="4">
                  <c:v>9.7899999999999991</c:v>
                </c:pt>
              </c:numCache>
            </c:numRef>
          </c:val>
          <c:extLst>
            <c:ext xmlns:c16="http://schemas.microsoft.com/office/drawing/2014/chart" uri="{C3380CC4-5D6E-409C-BE32-E72D297353CC}">
              <c16:uniqueId val="{00000000-FAA7-4EB1-BE59-0A1ABACE20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AA7-4EB1-BE59-0A1ABACE20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53-4EF0-9F81-56F4F2B6E5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CE53-4EF0-9F81-56F4F2B6E5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1790.02</c:v>
                </c:pt>
                <c:pt idx="1">
                  <c:v>1869.79</c:v>
                </c:pt>
                <c:pt idx="2">
                  <c:v>1896.64</c:v>
                </c:pt>
                <c:pt idx="3">
                  <c:v>2692.8</c:v>
                </c:pt>
                <c:pt idx="4">
                  <c:v>2938.85</c:v>
                </c:pt>
              </c:numCache>
            </c:numRef>
          </c:val>
          <c:extLst>
            <c:ext xmlns:c16="http://schemas.microsoft.com/office/drawing/2014/chart" uri="{C3380CC4-5D6E-409C-BE32-E72D297353CC}">
              <c16:uniqueId val="{00000000-F2CA-41A9-B485-293ACCADE5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2CA-41A9-B485-293ACCADE5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69.02</c:v>
                </c:pt>
                <c:pt idx="1">
                  <c:v>61.64</c:v>
                </c:pt>
                <c:pt idx="2">
                  <c:v>46.74</c:v>
                </c:pt>
                <c:pt idx="3">
                  <c:v>34.590000000000003</c:v>
                </c:pt>
                <c:pt idx="4">
                  <c:v>24.95</c:v>
                </c:pt>
              </c:numCache>
            </c:numRef>
          </c:val>
          <c:extLst>
            <c:ext xmlns:c16="http://schemas.microsoft.com/office/drawing/2014/chart" uri="{C3380CC4-5D6E-409C-BE32-E72D297353CC}">
              <c16:uniqueId val="{00000000-73D7-44A8-AF39-7406CAC696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3D7-44A8-AF39-7406CAC696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150.13999999999999</c:v>
                </c:pt>
                <c:pt idx="1">
                  <c:v>138.74</c:v>
                </c:pt>
                <c:pt idx="2">
                  <c:v>144.27000000000001</c:v>
                </c:pt>
                <c:pt idx="3">
                  <c:v>146.21</c:v>
                </c:pt>
                <c:pt idx="4">
                  <c:v>141.58000000000001</c:v>
                </c:pt>
              </c:numCache>
            </c:numRef>
          </c:val>
          <c:extLst>
            <c:ext xmlns:c16="http://schemas.microsoft.com/office/drawing/2014/chart" uri="{C3380CC4-5D6E-409C-BE32-E72D297353CC}">
              <c16:uniqueId val="{00000000-3A61-428E-8B60-06AED27F5B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3A61-428E-8B60-06AED27F5B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88.82</c:v>
                </c:pt>
                <c:pt idx="1">
                  <c:v>90.82</c:v>
                </c:pt>
                <c:pt idx="2">
                  <c:v>93.13</c:v>
                </c:pt>
                <c:pt idx="3">
                  <c:v>92.06</c:v>
                </c:pt>
                <c:pt idx="4">
                  <c:v>94.98</c:v>
                </c:pt>
              </c:numCache>
            </c:numRef>
          </c:val>
          <c:extLst>
            <c:ext xmlns:c16="http://schemas.microsoft.com/office/drawing/2014/chart" uri="{C3380CC4-5D6E-409C-BE32-E72D297353CC}">
              <c16:uniqueId val="{00000000-EA31-43F7-BC4E-DE4F4829280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A31-43F7-BC4E-DE4F4829280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静岡県　裾野市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48688</v>
      </c>
      <c r="AM8" s="58"/>
      <c r="AN8" s="58"/>
      <c r="AO8" s="58"/>
      <c r="AP8" s="58"/>
      <c r="AQ8" s="58"/>
      <c r="AR8" s="58"/>
      <c r="AS8" s="58"/>
      <c r="AT8" s="55">
        <f>データ!$S$6</f>
        <v>138.12</v>
      </c>
      <c r="AU8" s="56"/>
      <c r="AV8" s="56"/>
      <c r="AW8" s="56"/>
      <c r="AX8" s="56"/>
      <c r="AY8" s="56"/>
      <c r="AZ8" s="56"/>
      <c r="BA8" s="56"/>
      <c r="BB8" s="45">
        <f>データ!$T$6</f>
        <v>352.51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98.06</v>
      </c>
      <c r="J10" s="56"/>
      <c r="K10" s="56"/>
      <c r="L10" s="56"/>
      <c r="M10" s="56"/>
      <c r="N10" s="56"/>
      <c r="O10" s="57"/>
      <c r="P10" s="45">
        <f>データ!$P$6</f>
        <v>97.41</v>
      </c>
      <c r="Q10" s="45"/>
      <c r="R10" s="45"/>
      <c r="S10" s="45"/>
      <c r="T10" s="45"/>
      <c r="U10" s="45"/>
      <c r="V10" s="45"/>
      <c r="W10" s="58">
        <f>データ!$Q$6</f>
        <v>2475</v>
      </c>
      <c r="X10" s="58"/>
      <c r="Y10" s="58"/>
      <c r="Z10" s="58"/>
      <c r="AA10" s="58"/>
      <c r="AB10" s="58"/>
      <c r="AC10" s="58"/>
      <c r="AD10" s="2"/>
      <c r="AE10" s="2"/>
      <c r="AF10" s="2"/>
      <c r="AG10" s="2"/>
      <c r="AH10" s="2"/>
      <c r="AI10" s="2"/>
      <c r="AJ10" s="2"/>
      <c r="AK10" s="2"/>
      <c r="AL10" s="58">
        <f>データ!$U$6</f>
        <v>47123</v>
      </c>
      <c r="AM10" s="58"/>
      <c r="AN10" s="58"/>
      <c r="AO10" s="58"/>
      <c r="AP10" s="58"/>
      <c r="AQ10" s="58"/>
      <c r="AR10" s="58"/>
      <c r="AS10" s="58"/>
      <c r="AT10" s="55">
        <f>データ!$V$6</f>
        <v>27.31</v>
      </c>
      <c r="AU10" s="56"/>
      <c r="AV10" s="56"/>
      <c r="AW10" s="56"/>
      <c r="AX10" s="56"/>
      <c r="AY10" s="56"/>
      <c r="AZ10" s="56"/>
      <c r="BA10" s="56"/>
      <c r="BB10" s="45">
        <f>データ!$W$6</f>
        <v>1725.49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4metGqlKanwzNKYtASXYgZYu57kMtHAxaik8GOb38rzmufeUSRhWd5smzVwkabqY7uJkxq4s++K7LcM5mTZkQ==" saltValue="kUWFq7VyvahRpLkJcdxD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222208</v>
      </c>
      <c r="D6" s="20">
        <f t="shared" si="3"/>
        <v>46</v>
      </c>
      <c r="E6" s="20">
        <f t="shared" si="3"/>
        <v>1</v>
      </c>
      <c r="F6" s="20">
        <f t="shared" si="3"/>
        <v>0</v>
      </c>
      <c r="G6" s="20">
        <f t="shared" si="3"/>
        <v>1</v>
      </c>
      <c r="H6" s="20" t="str">
        <f t="shared" si="3"/>
        <v>静岡県　裾野市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98.06</v>
      </c>
      <c r="P6" s="21">
        <f t="shared" si="3"/>
        <v>97.41</v>
      </c>
      <c r="Q6" s="21">
        <f t="shared" si="3"/>
        <v>2475</v>
      </c>
      <c r="R6" s="21">
        <f t="shared" si="3"/>
        <v>48688</v>
      </c>
      <c r="S6" s="21">
        <f t="shared" si="3"/>
        <v>138.12</v>
      </c>
      <c r="T6" s="21">
        <f t="shared" si="3"/>
        <v>352.51</v>
      </c>
      <c r="U6" s="21">
        <f t="shared" si="3"/>
        <v>47123</v>
      </c>
      <c r="V6" s="21">
        <f t="shared" si="3"/>
        <v>27.31</v>
      </c>
      <c r="W6" s="21">
        <f t="shared" si="3"/>
        <v>1725.49</v>
      </c>
      <c r="X6" s="22">
        <f>IF(X7="",NA(),X7)</f>
        <v>144.16</v>
      </c>
      <c r="Y6" s="22">
        <f t="shared" ref="Y6:AG6" si="4">IF(Y7="",NA(),Y7)</f>
        <v>141.91</v>
      </c>
      <c r="Z6" s="22">
        <f t="shared" si="4"/>
        <v>139.87</v>
      </c>
      <c r="AA6" s="22">
        <f t="shared" si="4"/>
        <v>140.68</v>
      </c>
      <c r="AB6" s="22">
        <f t="shared" si="4"/>
        <v>138.24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1790.02</v>
      </c>
      <c r="AU6" s="22">
        <f t="shared" ref="AU6:BC6" si="6">IF(AU7="",NA(),AU7)</f>
        <v>1869.79</v>
      </c>
      <c r="AV6" s="22">
        <f t="shared" si="6"/>
        <v>1896.64</v>
      </c>
      <c r="AW6" s="22">
        <f t="shared" si="6"/>
        <v>2692.8</v>
      </c>
      <c r="AX6" s="22">
        <f t="shared" si="6"/>
        <v>2938.85</v>
      </c>
      <c r="AY6" s="22">
        <f t="shared" si="6"/>
        <v>327.77</v>
      </c>
      <c r="AZ6" s="22">
        <f t="shared" si="6"/>
        <v>338.02</v>
      </c>
      <c r="BA6" s="22">
        <f t="shared" si="6"/>
        <v>345.94</v>
      </c>
      <c r="BB6" s="22">
        <f t="shared" si="6"/>
        <v>329.7</v>
      </c>
      <c r="BC6" s="22">
        <f t="shared" si="6"/>
        <v>319.99</v>
      </c>
      <c r="BD6" s="21" t="str">
        <f>IF(BD7="","",IF(BD7="-","【-】","【"&amp;SUBSTITUTE(TEXT(BD7,"#,##0.00"),"-","△")&amp;"】"))</f>
        <v>【239.69】</v>
      </c>
      <c r="BE6" s="22">
        <f>IF(BE7="",NA(),BE7)</f>
        <v>69.02</v>
      </c>
      <c r="BF6" s="22">
        <f t="shared" ref="BF6:BN6" si="7">IF(BF7="",NA(),BF7)</f>
        <v>61.64</v>
      </c>
      <c r="BG6" s="22">
        <f t="shared" si="7"/>
        <v>46.74</v>
      </c>
      <c r="BH6" s="22">
        <f t="shared" si="7"/>
        <v>34.590000000000003</v>
      </c>
      <c r="BI6" s="22">
        <f t="shared" si="7"/>
        <v>24.95</v>
      </c>
      <c r="BJ6" s="22">
        <f t="shared" si="7"/>
        <v>397.1</v>
      </c>
      <c r="BK6" s="22">
        <f t="shared" si="7"/>
        <v>379.91</v>
      </c>
      <c r="BL6" s="22">
        <f t="shared" si="7"/>
        <v>386.61</v>
      </c>
      <c r="BM6" s="22">
        <f t="shared" si="7"/>
        <v>381.56</v>
      </c>
      <c r="BN6" s="22">
        <f t="shared" si="7"/>
        <v>365.55</v>
      </c>
      <c r="BO6" s="21" t="str">
        <f>IF(BO7="","",IF(BO7="-","【-】","【"&amp;SUBSTITUTE(TEXT(BO7,"#,##0.00"),"-","△")&amp;"】"))</f>
        <v>【264.86】</v>
      </c>
      <c r="BP6" s="22">
        <f>IF(BP7="",NA(),BP7)</f>
        <v>150.13999999999999</v>
      </c>
      <c r="BQ6" s="22">
        <f t="shared" ref="BQ6:BY6" si="8">IF(BQ7="",NA(),BQ7)</f>
        <v>138.74</v>
      </c>
      <c r="BR6" s="22">
        <f t="shared" si="8"/>
        <v>144.27000000000001</v>
      </c>
      <c r="BS6" s="22">
        <f t="shared" si="8"/>
        <v>146.21</v>
      </c>
      <c r="BT6" s="22">
        <f t="shared" si="8"/>
        <v>141.58000000000001</v>
      </c>
      <c r="BU6" s="22">
        <f t="shared" si="8"/>
        <v>95.79</v>
      </c>
      <c r="BV6" s="22">
        <f t="shared" si="8"/>
        <v>98.3</v>
      </c>
      <c r="BW6" s="22">
        <f t="shared" si="8"/>
        <v>93.82</v>
      </c>
      <c r="BX6" s="22">
        <f t="shared" si="8"/>
        <v>95.04</v>
      </c>
      <c r="BY6" s="22">
        <f t="shared" si="8"/>
        <v>95.42</v>
      </c>
      <c r="BZ6" s="21" t="str">
        <f>IF(BZ7="","",IF(BZ7="-","【-】","【"&amp;SUBSTITUTE(TEXT(BZ7,"#,##0.00"),"-","△")&amp;"】"))</f>
        <v>【97.59】</v>
      </c>
      <c r="CA6" s="22">
        <f>IF(CA7="",NA(),CA7)</f>
        <v>88.82</v>
      </c>
      <c r="CB6" s="22">
        <f t="shared" ref="CB6:CJ6" si="9">IF(CB7="",NA(),CB7)</f>
        <v>90.82</v>
      </c>
      <c r="CC6" s="22">
        <f t="shared" si="9"/>
        <v>93.13</v>
      </c>
      <c r="CD6" s="22">
        <f t="shared" si="9"/>
        <v>92.06</v>
      </c>
      <c r="CE6" s="22">
        <f t="shared" si="9"/>
        <v>94.98</v>
      </c>
      <c r="CF6" s="22">
        <f t="shared" si="9"/>
        <v>171.13</v>
      </c>
      <c r="CG6" s="22">
        <f t="shared" si="9"/>
        <v>173.7</v>
      </c>
      <c r="CH6" s="22">
        <f t="shared" si="9"/>
        <v>178.94</v>
      </c>
      <c r="CI6" s="22">
        <f t="shared" si="9"/>
        <v>180.19</v>
      </c>
      <c r="CJ6" s="22">
        <f t="shared" si="9"/>
        <v>184.25</v>
      </c>
      <c r="CK6" s="21" t="str">
        <f>IF(CK7="","",IF(CK7="-","【-】","【"&amp;SUBSTITUTE(TEXT(CK7,"#,##0.00"),"-","△")&amp;"】"))</f>
        <v>【181.66】</v>
      </c>
      <c r="CL6" s="22">
        <f>IF(CL7="",NA(),CL7)</f>
        <v>55.06</v>
      </c>
      <c r="CM6" s="22">
        <f t="shared" ref="CM6:CU6" si="10">IF(CM7="",NA(),CM7)</f>
        <v>54.33</v>
      </c>
      <c r="CN6" s="22">
        <f t="shared" si="10"/>
        <v>53.88</v>
      </c>
      <c r="CO6" s="22">
        <f t="shared" si="10"/>
        <v>53.78</v>
      </c>
      <c r="CP6" s="22">
        <f t="shared" si="10"/>
        <v>53.13</v>
      </c>
      <c r="CQ6" s="22">
        <f t="shared" si="10"/>
        <v>60.12</v>
      </c>
      <c r="CR6" s="22">
        <f t="shared" si="10"/>
        <v>60.34</v>
      </c>
      <c r="CS6" s="22">
        <f t="shared" si="10"/>
        <v>59.54</v>
      </c>
      <c r="CT6" s="22">
        <f t="shared" si="10"/>
        <v>59.26</v>
      </c>
      <c r="CU6" s="22">
        <f t="shared" si="10"/>
        <v>60.44</v>
      </c>
      <c r="CV6" s="21" t="str">
        <f>IF(CV7="","",IF(CV7="-","【-】","【"&amp;SUBSTITUTE(TEXT(CV7,"#,##0.00"),"-","△")&amp;"】"))</f>
        <v>【60.21】</v>
      </c>
      <c r="CW6" s="22">
        <f>IF(CW7="",NA(),CW7)</f>
        <v>82.4</v>
      </c>
      <c r="CX6" s="22">
        <f t="shared" ref="CX6:DF6" si="11">IF(CX7="",NA(),CX7)</f>
        <v>82.36</v>
      </c>
      <c r="CY6" s="22">
        <f t="shared" si="11"/>
        <v>81.36</v>
      </c>
      <c r="CZ6" s="22">
        <f t="shared" si="11"/>
        <v>79.95</v>
      </c>
      <c r="DA6" s="22">
        <f t="shared" si="11"/>
        <v>79.83</v>
      </c>
      <c r="DB6" s="22">
        <f t="shared" si="11"/>
        <v>84.24</v>
      </c>
      <c r="DC6" s="22">
        <f t="shared" si="11"/>
        <v>84.19</v>
      </c>
      <c r="DD6" s="22">
        <f t="shared" si="11"/>
        <v>83.93</v>
      </c>
      <c r="DE6" s="22">
        <f t="shared" si="11"/>
        <v>83.84</v>
      </c>
      <c r="DF6" s="22">
        <f t="shared" si="11"/>
        <v>83.39</v>
      </c>
      <c r="DG6" s="21" t="str">
        <f>IF(DG7="","",IF(DG7="-","【-】","【"&amp;SUBSTITUTE(TEXT(DG7,"#,##0.00"),"-","△")&amp;"】"))</f>
        <v>【89.21】</v>
      </c>
      <c r="DH6" s="22">
        <f>IF(DH7="",NA(),DH7)</f>
        <v>51.39</v>
      </c>
      <c r="DI6" s="22">
        <f t="shared" ref="DI6:DQ6" si="12">IF(DI7="",NA(),DI7)</f>
        <v>52.5</v>
      </c>
      <c r="DJ6" s="22">
        <f t="shared" si="12"/>
        <v>53.78</v>
      </c>
      <c r="DK6" s="22">
        <f t="shared" si="12"/>
        <v>54.9</v>
      </c>
      <c r="DL6" s="22">
        <f t="shared" si="12"/>
        <v>55.98</v>
      </c>
      <c r="DM6" s="22">
        <f t="shared" si="12"/>
        <v>48.83</v>
      </c>
      <c r="DN6" s="22">
        <f t="shared" si="12"/>
        <v>49.96</v>
      </c>
      <c r="DO6" s="22">
        <f t="shared" si="12"/>
        <v>50.82</v>
      </c>
      <c r="DP6" s="22">
        <f t="shared" si="12"/>
        <v>51.82</v>
      </c>
      <c r="DQ6" s="22">
        <f t="shared" si="12"/>
        <v>52.53</v>
      </c>
      <c r="DR6" s="21" t="str">
        <f>IF(DR7="","",IF(DR7="-","【-】","【"&amp;SUBSTITUTE(TEXT(DR7,"#,##0.00"),"-","△")&amp;"】"))</f>
        <v>【52.41】</v>
      </c>
      <c r="DS6" s="22">
        <f>IF(DS7="",NA(),DS7)</f>
        <v>10.92</v>
      </c>
      <c r="DT6" s="22">
        <f t="shared" ref="DT6:EB6" si="13">IF(DT7="",NA(),DT7)</f>
        <v>8.1300000000000008</v>
      </c>
      <c r="DU6" s="22">
        <f t="shared" si="13"/>
        <v>8.93</v>
      </c>
      <c r="DV6" s="22">
        <f t="shared" si="13"/>
        <v>7.99</v>
      </c>
      <c r="DW6" s="22">
        <f t="shared" si="13"/>
        <v>9.7899999999999991</v>
      </c>
      <c r="DX6" s="22">
        <f t="shared" si="13"/>
        <v>18.18</v>
      </c>
      <c r="DY6" s="22">
        <f t="shared" si="13"/>
        <v>19.32</v>
      </c>
      <c r="DZ6" s="22">
        <f t="shared" si="13"/>
        <v>21.16</v>
      </c>
      <c r="EA6" s="22">
        <f t="shared" si="13"/>
        <v>22.72</v>
      </c>
      <c r="EB6" s="22">
        <f t="shared" si="13"/>
        <v>24.16</v>
      </c>
      <c r="EC6" s="21" t="str">
        <f>IF(EC7="","",IF(EC7="-","【-】","【"&amp;SUBSTITUTE(TEXT(EC7,"#,##0.00"),"-","△")&amp;"】"))</f>
        <v>【26.78】</v>
      </c>
      <c r="ED6" s="22">
        <f>IF(ED7="",NA(),ED7)</f>
        <v>0.62</v>
      </c>
      <c r="EE6" s="22">
        <f t="shared" ref="EE6:EM6" si="14">IF(EE7="",NA(),EE7)</f>
        <v>0.18</v>
      </c>
      <c r="EF6" s="22">
        <f t="shared" si="14"/>
        <v>0.11</v>
      </c>
      <c r="EG6" s="22">
        <f t="shared" si="14"/>
        <v>7.0000000000000007E-2</v>
      </c>
      <c r="EH6" s="22">
        <f t="shared" si="14"/>
        <v>0.47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222208</v>
      </c>
      <c r="D7" s="24">
        <v>46</v>
      </c>
      <c r="E7" s="24">
        <v>1</v>
      </c>
      <c r="F7" s="24">
        <v>0</v>
      </c>
      <c r="G7" s="24">
        <v>1</v>
      </c>
      <c r="H7" s="24" t="s">
        <v>93</v>
      </c>
      <c r="I7" s="24" t="s">
        <v>94</v>
      </c>
      <c r="J7" s="24" t="s">
        <v>95</v>
      </c>
      <c r="K7" s="24" t="s">
        <v>96</v>
      </c>
      <c r="L7" s="24" t="s">
        <v>97</v>
      </c>
      <c r="M7" s="24" t="s">
        <v>98</v>
      </c>
      <c r="N7" s="25" t="s">
        <v>99</v>
      </c>
      <c r="O7" s="25">
        <v>98.06</v>
      </c>
      <c r="P7" s="25">
        <v>97.41</v>
      </c>
      <c r="Q7" s="25">
        <v>2475</v>
      </c>
      <c r="R7" s="25">
        <v>48688</v>
      </c>
      <c r="S7" s="25">
        <v>138.12</v>
      </c>
      <c r="T7" s="25">
        <v>352.51</v>
      </c>
      <c r="U7" s="25">
        <v>47123</v>
      </c>
      <c r="V7" s="25">
        <v>27.31</v>
      </c>
      <c r="W7" s="25">
        <v>1725.49</v>
      </c>
      <c r="X7" s="25">
        <v>144.16</v>
      </c>
      <c r="Y7" s="25">
        <v>141.91</v>
      </c>
      <c r="Z7" s="25">
        <v>139.87</v>
      </c>
      <c r="AA7" s="25">
        <v>140.68</v>
      </c>
      <c r="AB7" s="25">
        <v>138.24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1790.02</v>
      </c>
      <c r="AU7" s="25">
        <v>1869.79</v>
      </c>
      <c r="AV7" s="25">
        <v>1896.64</v>
      </c>
      <c r="AW7" s="25">
        <v>2692.8</v>
      </c>
      <c r="AX7" s="25">
        <v>2938.85</v>
      </c>
      <c r="AY7" s="25">
        <v>327.77</v>
      </c>
      <c r="AZ7" s="25">
        <v>338.02</v>
      </c>
      <c r="BA7" s="25">
        <v>345.94</v>
      </c>
      <c r="BB7" s="25">
        <v>329.7</v>
      </c>
      <c r="BC7" s="25">
        <v>319.99</v>
      </c>
      <c r="BD7" s="25">
        <v>239.69</v>
      </c>
      <c r="BE7" s="25">
        <v>69.02</v>
      </c>
      <c r="BF7" s="25">
        <v>61.64</v>
      </c>
      <c r="BG7" s="25">
        <v>46.74</v>
      </c>
      <c r="BH7" s="25">
        <v>34.590000000000003</v>
      </c>
      <c r="BI7" s="25">
        <v>24.95</v>
      </c>
      <c r="BJ7" s="25">
        <v>397.1</v>
      </c>
      <c r="BK7" s="25">
        <v>379.91</v>
      </c>
      <c r="BL7" s="25">
        <v>386.61</v>
      </c>
      <c r="BM7" s="25">
        <v>381.56</v>
      </c>
      <c r="BN7" s="25">
        <v>365.55</v>
      </c>
      <c r="BO7" s="25">
        <v>264.86</v>
      </c>
      <c r="BP7" s="25">
        <v>150.13999999999999</v>
      </c>
      <c r="BQ7" s="25">
        <v>138.74</v>
      </c>
      <c r="BR7" s="25">
        <v>144.27000000000001</v>
      </c>
      <c r="BS7" s="25">
        <v>146.21</v>
      </c>
      <c r="BT7" s="25">
        <v>141.58000000000001</v>
      </c>
      <c r="BU7" s="25">
        <v>95.79</v>
      </c>
      <c r="BV7" s="25">
        <v>98.3</v>
      </c>
      <c r="BW7" s="25">
        <v>93.82</v>
      </c>
      <c r="BX7" s="25">
        <v>95.04</v>
      </c>
      <c r="BY7" s="25">
        <v>95.42</v>
      </c>
      <c r="BZ7" s="25">
        <v>97.59</v>
      </c>
      <c r="CA7" s="25">
        <v>88.82</v>
      </c>
      <c r="CB7" s="25">
        <v>90.82</v>
      </c>
      <c r="CC7" s="25">
        <v>93.13</v>
      </c>
      <c r="CD7" s="25">
        <v>92.06</v>
      </c>
      <c r="CE7" s="25">
        <v>94.98</v>
      </c>
      <c r="CF7" s="25">
        <v>171.13</v>
      </c>
      <c r="CG7" s="25">
        <v>173.7</v>
      </c>
      <c r="CH7" s="25">
        <v>178.94</v>
      </c>
      <c r="CI7" s="25">
        <v>180.19</v>
      </c>
      <c r="CJ7" s="25">
        <v>184.25</v>
      </c>
      <c r="CK7" s="25">
        <v>181.66</v>
      </c>
      <c r="CL7" s="25">
        <v>55.06</v>
      </c>
      <c r="CM7" s="25">
        <v>54.33</v>
      </c>
      <c r="CN7" s="25">
        <v>53.88</v>
      </c>
      <c r="CO7" s="25">
        <v>53.78</v>
      </c>
      <c r="CP7" s="25">
        <v>53.13</v>
      </c>
      <c r="CQ7" s="25">
        <v>60.12</v>
      </c>
      <c r="CR7" s="25">
        <v>60.34</v>
      </c>
      <c r="CS7" s="25">
        <v>59.54</v>
      </c>
      <c r="CT7" s="25">
        <v>59.26</v>
      </c>
      <c r="CU7" s="25">
        <v>60.44</v>
      </c>
      <c r="CV7" s="25">
        <v>60.21</v>
      </c>
      <c r="CW7" s="25">
        <v>82.4</v>
      </c>
      <c r="CX7" s="25">
        <v>82.36</v>
      </c>
      <c r="CY7" s="25">
        <v>81.36</v>
      </c>
      <c r="CZ7" s="25">
        <v>79.95</v>
      </c>
      <c r="DA7" s="25">
        <v>79.83</v>
      </c>
      <c r="DB7" s="25">
        <v>84.24</v>
      </c>
      <c r="DC7" s="25">
        <v>84.19</v>
      </c>
      <c r="DD7" s="25">
        <v>83.93</v>
      </c>
      <c r="DE7" s="25">
        <v>83.84</v>
      </c>
      <c r="DF7" s="25">
        <v>83.39</v>
      </c>
      <c r="DG7" s="25">
        <v>89.21</v>
      </c>
      <c r="DH7" s="25">
        <v>51.39</v>
      </c>
      <c r="DI7" s="25">
        <v>52.5</v>
      </c>
      <c r="DJ7" s="25">
        <v>53.78</v>
      </c>
      <c r="DK7" s="25">
        <v>54.9</v>
      </c>
      <c r="DL7" s="25">
        <v>55.98</v>
      </c>
      <c r="DM7" s="25">
        <v>48.83</v>
      </c>
      <c r="DN7" s="25">
        <v>49.96</v>
      </c>
      <c r="DO7" s="25">
        <v>50.82</v>
      </c>
      <c r="DP7" s="25">
        <v>51.82</v>
      </c>
      <c r="DQ7" s="25">
        <v>52.53</v>
      </c>
      <c r="DR7" s="25">
        <v>52.41</v>
      </c>
      <c r="DS7" s="25">
        <v>10.92</v>
      </c>
      <c r="DT7" s="25">
        <v>8.1300000000000008</v>
      </c>
      <c r="DU7" s="25">
        <v>8.93</v>
      </c>
      <c r="DV7" s="25">
        <v>7.99</v>
      </c>
      <c r="DW7" s="25">
        <v>9.7899999999999991</v>
      </c>
      <c r="DX7" s="25">
        <v>18.18</v>
      </c>
      <c r="DY7" s="25">
        <v>19.32</v>
      </c>
      <c r="DZ7" s="25">
        <v>21.16</v>
      </c>
      <c r="EA7" s="25">
        <v>22.72</v>
      </c>
      <c r="EB7" s="25">
        <v>24.16</v>
      </c>
      <c r="EC7" s="25">
        <v>26.78</v>
      </c>
      <c r="ED7" s="25">
        <v>0.62</v>
      </c>
      <c r="EE7" s="25">
        <v>0.18</v>
      </c>
      <c r="EF7" s="25">
        <v>0.11</v>
      </c>
      <c r="EG7" s="25">
        <v>7.0000000000000007E-2</v>
      </c>
      <c r="EH7" s="25">
        <v>0.47</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眞田 順司</cp:lastModifiedBy>
  <dcterms:created xsi:type="dcterms:W3CDTF">2025-12-12T09:18:00Z</dcterms:created>
  <dcterms:modified xsi:type="dcterms:W3CDTF">2026-01-23T02:00:09Z</dcterms:modified>
  <cp:category/>
</cp:coreProperties>
</file>